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firstSheet="1" activeTab="6"/>
  </bookViews>
  <sheets>
    <sheet name="收入表" sheetId="1" r:id="rId1"/>
    <sheet name="支出表" sheetId="2" r:id="rId2"/>
    <sheet name="收支总表" sheetId="3" r:id="rId3"/>
    <sheet name="基本支出明细表" sheetId="5" r:id="rId4"/>
    <sheet name="项目支出明细表" sheetId="6" r:id="rId5"/>
    <sheet name="政府性基金预算收支表" sheetId="7" r:id="rId6"/>
    <sheet name="政府性基金项目支出明细表" sheetId="8" r:id="rId7"/>
    <sheet name="乡镇基本信息" sheetId="9" r:id="rId8"/>
  </sheets>
  <definedNames>
    <definedName name="_xlnm._FilterDatabase" localSheetId="4" hidden="1">项目支出明细表!$A$5:$O$56</definedName>
    <definedName name="_xlnm._FilterDatabase" localSheetId="1" hidden="1">支出表!$A$4:$G$1319</definedName>
    <definedName name="_xlnm.Print_Titles" localSheetId="3">基本支出明细表!$1:$5</definedName>
    <definedName name="_xlnm.Print_Titles" localSheetId="7">乡镇基本信息!$1:$2</definedName>
    <definedName name="_xlnm.Print_Titles" localSheetId="4">项目支出明细表!$1:$5</definedName>
    <definedName name="_xlnm.Print_Titles" localSheetId="6">政府性基金项目支出明细表!$1:$5</definedName>
    <definedName name="_xlnm.Print_Titles" localSheetId="1">支出表!$1:$4</definedName>
  </definedNames>
  <calcPr calcId="144525"/>
</workbook>
</file>

<file path=xl/comments1.xml><?xml version="1.0" encoding="utf-8"?>
<comments xmlns="http://schemas.openxmlformats.org/spreadsheetml/2006/main">
  <authors>
    <author>邱玲</author>
  </authors>
  <commentList>
    <comment ref="C11" authorId="0">
      <text>
        <r>
          <rPr>
            <b/>
            <sz val="9"/>
            <rFont val="宋体"/>
            <charset val="134"/>
          </rPr>
          <t>邱玲:</t>
        </r>
        <r>
          <rPr>
            <sz val="9"/>
            <rFont val="宋体"/>
            <charset val="134"/>
          </rPr>
          <t xml:space="preserve">
测算表里面有个体制补助</t>
        </r>
      </text>
    </comment>
    <comment ref="C13" authorId="0">
      <text>
        <r>
          <rPr>
            <b/>
            <sz val="9"/>
            <rFont val="宋体"/>
            <charset val="134"/>
          </rPr>
          <t>邱玲:</t>
        </r>
        <r>
          <rPr>
            <sz val="9"/>
            <rFont val="宋体"/>
            <charset val="134"/>
          </rPr>
          <t xml:space="preserve">
两批结算补助收入相加</t>
        </r>
      </text>
    </comment>
    <comment ref="C14" authorId="0">
      <text>
        <r>
          <rPr>
            <b/>
            <sz val="9"/>
            <rFont val="宋体"/>
            <charset val="134"/>
          </rPr>
          <t>邱玲:</t>
        </r>
        <r>
          <rPr>
            <sz val="9"/>
            <rFont val="宋体"/>
            <charset val="134"/>
          </rPr>
          <t xml:space="preserve">
激励性转移支付</t>
        </r>
      </text>
    </comment>
    <comment ref="C19" authorId="0">
      <text>
        <r>
          <rPr>
            <b/>
            <sz val="9"/>
            <rFont val="宋体"/>
            <charset val="134"/>
          </rPr>
          <t>邱玲:</t>
        </r>
        <r>
          <rPr>
            <sz val="9"/>
            <rFont val="宋体"/>
            <charset val="134"/>
          </rPr>
          <t xml:space="preserve">
民政那一坨</t>
        </r>
      </text>
    </comment>
  </commentList>
</comments>
</file>

<file path=xl/sharedStrings.xml><?xml version="1.0" encoding="utf-8"?>
<sst xmlns="http://schemas.openxmlformats.org/spreadsheetml/2006/main" count="2243" uniqueCount="1857">
  <si>
    <t>表一</t>
  </si>
  <si>
    <t>2021年一般公共预算本级收入表</t>
  </si>
  <si>
    <t>编制：</t>
  </si>
  <si>
    <t>单位：万元</t>
  </si>
  <si>
    <t>序号</t>
  </si>
  <si>
    <t>项          目</t>
  </si>
  <si>
    <t>2020年执行数</t>
  </si>
  <si>
    <t>2021年预算数</t>
  </si>
  <si>
    <t>预算数为决算（执行）数%</t>
  </si>
  <si>
    <t>备注</t>
  </si>
  <si>
    <t>一般公共预算收入合计</t>
  </si>
  <si>
    <t xml:space="preserve">  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</si>
  <si>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</si>
  <si>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</si>
  <si>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</si>
  <si>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</si>
  <si>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</si>
  <si>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</si>
  <si>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</si>
  <si>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</si>
  <si>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</si>
  <si>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</si>
  <si>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</si>
  <si>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</si>
  <si>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</si>
  <si>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</si>
  <si>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</si>
  <si>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</si>
  <si>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</si>
  <si>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</si>
  <si>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</si>
  <si>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</si>
  <si>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表二</t>
  </si>
  <si>
    <t>2021年一般公共预算本级支出预算表</t>
  </si>
  <si>
    <t>科目代码</t>
  </si>
  <si>
    <t>项目名称</t>
  </si>
  <si>
    <t>预算数为执行数%</t>
  </si>
  <si>
    <t>一般公共预算本级支出合计</t>
  </si>
  <si>
    <t>一般公共服务支出</t>
  </si>
  <si>
    <t xml:space="preserve">  人大事务</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</si>
  <si>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</si>
  <si>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</si>
  <si>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</si>
  <si>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</si>
  <si>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</si>
  <si>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</si>
  <si>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</si>
  <si>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</si>
  <si>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</si>
  <si>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</si>
  <si>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</si>
  <si>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</si>
  <si>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</si>
  <si>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</si>
  <si>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</si>
  <si>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</si>
  <si>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</si>
  <si>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</si>
  <si>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</si>
  <si>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</si>
  <si>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</si>
  <si>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 xml:space="preserve">  政协事务</t>
  </si>
  <si>
    <t>2010201</t>
  </si>
  <si>
    <t>2010202</t>
  </si>
  <si>
    <t>2010203</t>
  </si>
  <si>
    <t>2010204</t>
  </si>
  <si>
    <t>政协会议</t>
  </si>
  <si>
    <t>2010205</t>
  </si>
  <si>
    <t>委员视察</t>
  </si>
  <si>
    <t>2010206</t>
  </si>
  <si>
    <t>参政议政</t>
  </si>
  <si>
    <t>2010250</t>
  </si>
  <si>
    <t>2010299</t>
  </si>
  <si>
    <t>其他政协事务支出</t>
  </si>
  <si>
    <t xml:space="preserve">  政府办公厅（室）及相关机构事务</t>
  </si>
  <si>
    <t>2010301</t>
  </si>
  <si>
    <t>2010302</t>
  </si>
  <si>
    <t>2010303</t>
  </si>
  <si>
    <t>2010304</t>
  </si>
  <si>
    <t>专项服务</t>
  </si>
  <si>
    <t>2010305</t>
  </si>
  <si>
    <t>专项业务活动</t>
  </si>
  <si>
    <t>2010306</t>
  </si>
  <si>
    <t>政务公开审批</t>
  </si>
  <si>
    <t>2010308</t>
  </si>
  <si>
    <t>信访事务</t>
  </si>
  <si>
    <t>2010309</t>
  </si>
  <si>
    <t>参事事务</t>
  </si>
  <si>
    <t>2010350</t>
  </si>
  <si>
    <t>2010399</t>
  </si>
  <si>
    <t>其他政府办公厅（室）及相关机构事务支出</t>
  </si>
  <si>
    <t xml:space="preserve">  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</si>
  <si>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</si>
  <si>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</si>
  <si>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</si>
  <si>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</si>
  <si>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</si>
  <si>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</si>
  <si>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</si>
  <si>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</si>
  <si>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</si>
  <si>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</si>
  <si>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</si>
  <si>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</si>
  <si>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</si>
  <si>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2010409</t>
  </si>
  <si>
    <t>应对气候变化管理事务</t>
  </si>
  <si>
    <t>2010450</t>
  </si>
  <si>
    <t>2010499</t>
  </si>
  <si>
    <t>其他发展与改革事务支出</t>
  </si>
  <si>
    <t xml:space="preserve">  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</si>
  <si>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</si>
  <si>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</si>
  <si>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</si>
  <si>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</si>
  <si>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</si>
  <si>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</si>
  <si>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</si>
  <si>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</si>
  <si>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</si>
  <si>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</si>
  <si>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</si>
  <si>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</si>
  <si>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</si>
  <si>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</si>
  <si>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</si>
  <si>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</si>
  <si>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 xml:space="preserve">  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</si>
  <si>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</si>
  <si>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</si>
  <si>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</si>
  <si>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</si>
  <si>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</si>
  <si>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</si>
  <si>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</si>
  <si>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</si>
  <si>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</si>
  <si>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</si>
  <si>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</si>
  <si>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</si>
  <si>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</si>
  <si>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</si>
  <si>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</si>
  <si>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</si>
  <si>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 xml:space="preserve">  税收事务</t>
  </si>
  <si>
    <t>2010701</t>
  </si>
  <si>
    <t>2010702</t>
  </si>
  <si>
    <t>2010703</t>
  </si>
  <si>
    <t>2010709</t>
  </si>
  <si>
    <t>2010710</t>
  </si>
  <si>
    <t>税收业务</t>
  </si>
  <si>
    <t>2010750</t>
  </si>
  <si>
    <t>2010799</t>
  </si>
  <si>
    <t>其他税收事务支出</t>
  </si>
  <si>
    <t xml:space="preserve">  审计事务</t>
  </si>
  <si>
    <t>2010801</t>
  </si>
  <si>
    <t>2010802</t>
  </si>
  <si>
    <t>2010803</t>
  </si>
  <si>
    <t>2010804</t>
  </si>
  <si>
    <t>审计业务</t>
  </si>
  <si>
    <t>2010805</t>
  </si>
  <si>
    <t>审计管理</t>
  </si>
  <si>
    <t>2010806</t>
  </si>
  <si>
    <t>2010850</t>
  </si>
  <si>
    <t>2010899</t>
  </si>
  <si>
    <t>其他审计事务支出</t>
  </si>
  <si>
    <t xml:space="preserve">  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</si>
  <si>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</si>
  <si>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</si>
  <si>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</si>
  <si>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</si>
  <si>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</si>
  <si>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</si>
  <si>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</si>
  <si>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</si>
  <si>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</si>
  <si>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</si>
  <si>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</si>
  <si>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</si>
  <si>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</si>
  <si>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</si>
  <si>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</si>
  <si>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</si>
  <si>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</si>
  <si>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</si>
  <si>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</si>
  <si>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 xml:space="preserve">  纪检监察事务</t>
  </si>
  <si>
    <t>2011101</t>
  </si>
  <si>
    <t>2011102</t>
  </si>
  <si>
    <t>2011103</t>
  </si>
  <si>
    <t>2011104</t>
  </si>
  <si>
    <t>大案要案查处</t>
  </si>
  <si>
    <t>2011105</t>
  </si>
  <si>
    <t>派驻派出机构</t>
  </si>
  <si>
    <t>2011106</t>
  </si>
  <si>
    <t>巡视工作</t>
  </si>
  <si>
    <t>2011150</t>
  </si>
  <si>
    <t>2011199</t>
  </si>
  <si>
    <t>其他纪检监察事务支出</t>
  </si>
  <si>
    <t xml:space="preserve">  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</si>
  <si>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</si>
  <si>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</si>
  <si>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</si>
  <si>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</si>
  <si>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</si>
  <si>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</si>
  <si>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</si>
  <si>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</si>
  <si>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</si>
  <si>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</si>
  <si>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</si>
  <si>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</si>
  <si>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</si>
  <si>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</si>
  <si>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</si>
  <si>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</si>
  <si>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 xml:space="preserve">  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</si>
  <si>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</si>
  <si>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</si>
  <si>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</si>
  <si>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</si>
  <si>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</si>
  <si>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</si>
  <si>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</si>
  <si>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</si>
  <si>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</si>
  <si>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</si>
  <si>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</si>
  <si>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</si>
  <si>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</si>
  <si>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</si>
  <si>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</si>
  <si>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</si>
  <si>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</si>
  <si>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</si>
  <si>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 xml:space="preserve">  民族事务</t>
  </si>
  <si>
    <t>2012301</t>
  </si>
  <si>
    <t>2012302</t>
  </si>
  <si>
    <t>2012303</t>
  </si>
  <si>
    <t>2012304</t>
  </si>
  <si>
    <t>民族工作专项</t>
  </si>
  <si>
    <t>2012350</t>
  </si>
  <si>
    <t>2012399</t>
  </si>
  <si>
    <t>其他民族事务支出</t>
  </si>
  <si>
    <t xml:space="preserve">  港澳台事务</t>
  </si>
  <si>
    <t>2012501</t>
  </si>
  <si>
    <t>2012502</t>
  </si>
  <si>
    <t>2012503</t>
  </si>
  <si>
    <t>2012504</t>
  </si>
  <si>
    <t>港澳事务</t>
  </si>
  <si>
    <t>2012505</t>
  </si>
  <si>
    <t>台湾事务</t>
  </si>
  <si>
    <t>2012550</t>
  </si>
  <si>
    <t>2012599</t>
  </si>
  <si>
    <t>其他港澳台事务支出</t>
  </si>
  <si>
    <t xml:space="preserve">  档案事务</t>
  </si>
  <si>
    <t>2012601</t>
  </si>
  <si>
    <t>2012602</t>
  </si>
  <si>
    <t>2012603</t>
  </si>
  <si>
    <t>2012604</t>
  </si>
  <si>
    <t>档案馆</t>
  </si>
  <si>
    <t>2012699</t>
  </si>
  <si>
    <t>其他档案事务支出</t>
  </si>
  <si>
    <t xml:space="preserve">  民主党派及工商联事务</t>
  </si>
  <si>
    <t>2012801</t>
  </si>
  <si>
    <t>2012802</t>
  </si>
  <si>
    <t>2012803</t>
  </si>
  <si>
    <t>2012804</t>
  </si>
  <si>
    <t>2012850</t>
  </si>
  <si>
    <t>2012899</t>
  </si>
  <si>
    <t>其他民主党派及工商联事务支出</t>
  </si>
  <si>
    <t xml:space="preserve">  群众团体事务</t>
  </si>
  <si>
    <t>2012901</t>
  </si>
  <si>
    <t>2012902</t>
  </si>
  <si>
    <t>2012903</t>
  </si>
  <si>
    <t>2012906</t>
  </si>
  <si>
    <t>工会事务</t>
  </si>
  <si>
    <t>2012950</t>
  </si>
  <si>
    <t>2012999</t>
  </si>
  <si>
    <t>其他群众团体事务支出</t>
  </si>
  <si>
    <t xml:space="preserve">  党委办公厅（室）及相关机构事务</t>
  </si>
  <si>
    <t>2013101</t>
  </si>
  <si>
    <t>2013102</t>
  </si>
  <si>
    <t>2013103</t>
  </si>
  <si>
    <t>2013105</t>
  </si>
  <si>
    <t>专项业务</t>
  </si>
  <si>
    <t>2013150</t>
  </si>
  <si>
    <t>2013199</t>
  </si>
  <si>
    <t>其他党委办公厅（室）及相关机构事务支出</t>
  </si>
  <si>
    <t xml:space="preserve">  组织事务</t>
  </si>
  <si>
    <t>2013201</t>
  </si>
  <si>
    <t>2013202</t>
  </si>
  <si>
    <t>2013203</t>
  </si>
  <si>
    <t>2013204</t>
  </si>
  <si>
    <t>公务员事务</t>
  </si>
  <si>
    <t>2013250</t>
  </si>
  <si>
    <t>2013299</t>
  </si>
  <si>
    <t>其他组织事务支出</t>
  </si>
  <si>
    <t xml:space="preserve">  宣传事务</t>
  </si>
  <si>
    <t>2013301</t>
  </si>
  <si>
    <t>2013302</t>
  </si>
  <si>
    <t>2013303</t>
  </si>
  <si>
    <t>2013304</t>
  </si>
  <si>
    <t>宣传管理</t>
  </si>
  <si>
    <t>2013350</t>
  </si>
  <si>
    <t>2013399</t>
  </si>
  <si>
    <t>其他宣传事务支出</t>
  </si>
  <si>
    <t xml:space="preserve">  统战事务</t>
  </si>
  <si>
    <t>2013401</t>
  </si>
  <si>
    <t>2013402</t>
  </si>
  <si>
    <t>2013403</t>
  </si>
  <si>
    <t>2013404</t>
  </si>
  <si>
    <t>宗教事务</t>
  </si>
  <si>
    <t>2013405</t>
  </si>
  <si>
    <t>华侨事务</t>
  </si>
  <si>
    <t>2013450</t>
  </si>
  <si>
    <t>2013499</t>
  </si>
  <si>
    <t>其他统战事务支出</t>
  </si>
  <si>
    <t xml:space="preserve">  对外联络事务</t>
  </si>
  <si>
    <t>2013501</t>
  </si>
  <si>
    <t>2013502</t>
  </si>
  <si>
    <t>2013503</t>
  </si>
  <si>
    <t>2013550</t>
  </si>
  <si>
    <t>2013599</t>
  </si>
  <si>
    <t>其他对外联络事务支出</t>
  </si>
  <si>
    <t xml:space="preserve">  其他共产党事务支出</t>
  </si>
  <si>
    <t>2013601</t>
  </si>
  <si>
    <t>2013602</t>
  </si>
  <si>
    <t>2013603</t>
  </si>
  <si>
    <t>2013650</t>
  </si>
  <si>
    <t>2013699</t>
  </si>
  <si>
    <t>其他共产党事务支出</t>
  </si>
  <si>
    <t xml:space="preserve">  网信事务</t>
  </si>
  <si>
    <t>2013701</t>
  </si>
  <si>
    <t>2013702</t>
  </si>
  <si>
    <t>2013703</t>
  </si>
  <si>
    <t>2013704</t>
  </si>
  <si>
    <t>信息安全事务</t>
  </si>
  <si>
    <t>2013750</t>
  </si>
  <si>
    <t>2013799</t>
  </si>
  <si>
    <t>其他网信事务支出</t>
  </si>
  <si>
    <t xml:space="preserve">  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</si>
  <si>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</si>
  <si>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</si>
  <si>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</si>
  <si>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</si>
  <si>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</si>
  <si>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</si>
  <si>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</si>
  <si>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</si>
  <si>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</si>
  <si>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</si>
  <si>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</si>
  <si>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</si>
  <si>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</si>
  <si>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</si>
  <si>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</si>
  <si>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</si>
  <si>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</si>
  <si>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</si>
  <si>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</si>
  <si>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</si>
  <si>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</si>
  <si>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</si>
  <si>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</si>
  <si>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 xml:space="preserve">  其他一般公共服务支出</t>
  </si>
  <si>
    <t>2019901</t>
  </si>
  <si>
    <t>国家赔偿费用支出</t>
  </si>
  <si>
    <t>2019999</t>
  </si>
  <si>
    <t>其他一般公共服务支出</t>
  </si>
  <si>
    <t>外交支出</t>
  </si>
  <si>
    <t xml:space="preserve">  外交管理事务</t>
  </si>
  <si>
    <t>2020101</t>
  </si>
  <si>
    <t>2020102</t>
  </si>
  <si>
    <t>2020103</t>
  </si>
  <si>
    <t>2020104</t>
  </si>
  <si>
    <t>2020150</t>
  </si>
  <si>
    <t>2020199</t>
  </si>
  <si>
    <t>其他外交管理事务支出</t>
  </si>
  <si>
    <t xml:space="preserve">  驻外机构</t>
  </si>
  <si>
    <t>2020201</t>
  </si>
  <si>
    <t>驻外使领馆（团、处）</t>
  </si>
  <si>
    <t>2020202</t>
  </si>
  <si>
    <t>其他驻外机构支出</t>
  </si>
  <si>
    <t xml:space="preserve">  对外援助</t>
  </si>
  <si>
    <t>2020304</t>
  </si>
  <si>
    <t>援外优惠贷款贴息</t>
  </si>
  <si>
    <t>2020306</t>
  </si>
  <si>
    <t>对外援助</t>
  </si>
  <si>
    <t xml:space="preserve">  国际组织</t>
  </si>
  <si>
    <t>2020401</t>
  </si>
  <si>
    <t>国际组织会费</t>
  </si>
  <si>
    <t>2020402</t>
  </si>
  <si>
    <t>国际组织捐赠</t>
  </si>
  <si>
    <t>2020403</t>
  </si>
  <si>
    <t>维和摊款</t>
  </si>
  <si>
    <t>2020404</t>
  </si>
  <si>
    <t>国际组织股金及基金</t>
  </si>
  <si>
    <t>2020499</t>
  </si>
  <si>
    <t>其他国际组织支出</t>
  </si>
  <si>
    <t xml:space="preserve">  对外合作与交流</t>
  </si>
  <si>
    <t>2020503</t>
  </si>
  <si>
    <t>在华国际会议</t>
  </si>
  <si>
    <t>2020504</t>
  </si>
  <si>
    <t>国际交流活动</t>
  </si>
  <si>
    <t>2020505</t>
  </si>
  <si>
    <t>对外合作活动</t>
  </si>
  <si>
    <t>2020599</t>
  </si>
  <si>
    <t>其他对外合作与交流支出</t>
  </si>
  <si>
    <t xml:space="preserve">  对外宣传</t>
  </si>
  <si>
    <t>2020601</t>
  </si>
  <si>
    <t>对外宣传</t>
  </si>
  <si>
    <t xml:space="preserve">  边界勘界联检</t>
  </si>
  <si>
    <t>2020701</t>
  </si>
  <si>
    <t>边界勘界</t>
  </si>
  <si>
    <t>2020702</t>
  </si>
  <si>
    <t>边界联检</t>
  </si>
  <si>
    <t>2020703</t>
  </si>
  <si>
    <t>边界界桩维护</t>
  </si>
  <si>
    <t>2020799</t>
  </si>
  <si>
    <t>其他支出</t>
  </si>
  <si>
    <t xml:space="preserve">  国际发展合作</t>
  </si>
  <si>
    <t>2020801</t>
  </si>
  <si>
    <t>2020802</t>
  </si>
  <si>
    <t>2020803</t>
  </si>
  <si>
    <t>2020850</t>
  </si>
  <si>
    <t>2020899</t>
  </si>
  <si>
    <t>其他国际发展合作支出</t>
  </si>
  <si>
    <t xml:space="preserve">  其他外交支出</t>
  </si>
  <si>
    <t>2029901</t>
  </si>
  <si>
    <t>其他外交支出</t>
  </si>
  <si>
    <t>国防支出</t>
  </si>
  <si>
    <t xml:space="preserve">  现役部队</t>
  </si>
  <si>
    <t>2030101</t>
  </si>
  <si>
    <t>现役部队</t>
  </si>
  <si>
    <t xml:space="preserve">  国防科研事业</t>
  </si>
  <si>
    <t>2030401</t>
  </si>
  <si>
    <t>国防科研事业</t>
  </si>
  <si>
    <t xml:space="preserve">  专项工程</t>
  </si>
  <si>
    <t>2030501</t>
  </si>
  <si>
    <t>专项工程</t>
  </si>
  <si>
    <t xml:space="preserve">  国防动员</t>
  </si>
  <si>
    <t>2030601</t>
  </si>
  <si>
    <t>兵役征集</t>
  </si>
  <si>
    <t>2030602</t>
  </si>
  <si>
    <t>经济动员</t>
  </si>
  <si>
    <t>2030603</t>
  </si>
  <si>
    <t>人民防空</t>
  </si>
  <si>
    <t>2030604</t>
  </si>
  <si>
    <t>交通战备</t>
  </si>
  <si>
    <t>2030605</t>
  </si>
  <si>
    <t>国防教育</t>
  </si>
  <si>
    <t>2030606</t>
  </si>
  <si>
    <t>预备役部队</t>
  </si>
  <si>
    <t>2030607</t>
  </si>
  <si>
    <t>民兵</t>
  </si>
  <si>
    <t>2030608</t>
  </si>
  <si>
    <t>边海防</t>
  </si>
  <si>
    <t>2030699</t>
  </si>
  <si>
    <t>其他国防动员支出</t>
  </si>
  <si>
    <t xml:space="preserve">  其他国防支出</t>
  </si>
  <si>
    <t>2039901</t>
  </si>
  <si>
    <t>其他国防支出</t>
  </si>
  <si>
    <t>公共安全支出</t>
  </si>
  <si>
    <t xml:space="preserve">  武装警察部队</t>
  </si>
  <si>
    <t>2040101</t>
  </si>
  <si>
    <t>武装警察部队</t>
  </si>
  <si>
    <t>2040199</t>
  </si>
  <si>
    <t>其他武装警察部队支出</t>
  </si>
  <si>
    <t xml:space="preserve">  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</si>
  <si>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</si>
  <si>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</si>
  <si>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</si>
  <si>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</si>
  <si>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</si>
  <si>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</si>
  <si>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</si>
  <si>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</si>
  <si>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</si>
  <si>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</si>
  <si>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</si>
  <si>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</si>
  <si>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</si>
  <si>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</si>
  <si>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</si>
  <si>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 xml:space="preserve">  国家安全</t>
  </si>
  <si>
    <t>2040301</t>
  </si>
  <si>
    <t>2040302</t>
  </si>
  <si>
    <t>2040303</t>
  </si>
  <si>
    <t>2040304</t>
  </si>
  <si>
    <t>安全业务</t>
  </si>
  <si>
    <t>2040350</t>
  </si>
  <si>
    <t>2040399</t>
  </si>
  <si>
    <t>其他国家安全支出</t>
  </si>
  <si>
    <t xml:space="preserve">  检察</t>
  </si>
  <si>
    <t>2040401</t>
  </si>
  <si>
    <t>2040402</t>
  </si>
  <si>
    <t>2040403</t>
  </si>
  <si>
    <t>2040409</t>
  </si>
  <si>
    <t>“两房”建设</t>
  </si>
  <si>
    <t>2040410</t>
  </si>
  <si>
    <t>检察监督</t>
  </si>
  <si>
    <t>2040450</t>
  </si>
  <si>
    <t>2040499</t>
  </si>
  <si>
    <t>其他检察支出</t>
  </si>
  <si>
    <t xml:space="preserve">  法院</t>
  </si>
  <si>
    <t>2040501</t>
  </si>
  <si>
    <t>2040502</t>
  </si>
  <si>
    <t>2040503</t>
  </si>
  <si>
    <t>2040504</t>
  </si>
  <si>
    <t>案件审判</t>
  </si>
  <si>
    <t>2040505</t>
  </si>
  <si>
    <t>案件执行</t>
  </si>
  <si>
    <t>2040506</t>
  </si>
  <si>
    <t>“两庭”建设</t>
  </si>
  <si>
    <t>2040550</t>
  </si>
  <si>
    <t>2040599</t>
  </si>
  <si>
    <t>其他法院支出</t>
  </si>
  <si>
    <t xml:space="preserve">  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</si>
  <si>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</si>
  <si>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</si>
  <si>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</si>
  <si>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</si>
  <si>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</si>
  <si>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</si>
  <si>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</si>
  <si>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</si>
  <si>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</si>
  <si>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</si>
  <si>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</si>
  <si>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</si>
  <si>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</si>
  <si>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</si>
  <si>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</si>
  <si>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</si>
  <si>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法制建设</t>
  </si>
  <si>
    <t>2040613</t>
  </si>
  <si>
    <t>2040650</t>
  </si>
  <si>
    <t>2040699</t>
  </si>
  <si>
    <t>其他司法支出</t>
  </si>
  <si>
    <t xml:space="preserve">  监狱</t>
  </si>
  <si>
    <t>2040701</t>
  </si>
  <si>
    <t>2040702</t>
  </si>
  <si>
    <t>2040703</t>
  </si>
  <si>
    <t>2040704</t>
  </si>
  <si>
    <t>犯人生活</t>
  </si>
  <si>
    <t>2040705</t>
  </si>
  <si>
    <t>犯人改造</t>
  </si>
  <si>
    <t>2040706</t>
  </si>
  <si>
    <t>狱政设施建设</t>
  </si>
  <si>
    <t>2040707</t>
  </si>
  <si>
    <t>2040750</t>
  </si>
  <si>
    <t>2040799</t>
  </si>
  <si>
    <t>其他监狱支出</t>
  </si>
  <si>
    <t xml:space="preserve">  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</si>
  <si>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</si>
  <si>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</si>
  <si>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</si>
  <si>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</si>
  <si>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</si>
  <si>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</si>
  <si>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</si>
  <si>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</si>
  <si>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</si>
  <si>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</si>
  <si>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</si>
  <si>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</si>
  <si>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</si>
  <si>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 xml:space="preserve">  国家保密</t>
  </si>
  <si>
    <t>2040901</t>
  </si>
  <si>
    <t>2040902</t>
  </si>
  <si>
    <t>2040903</t>
  </si>
  <si>
    <t>2040904</t>
  </si>
  <si>
    <t>保密技术</t>
  </si>
  <si>
    <t>2040905</t>
  </si>
  <si>
    <t>保密管理</t>
  </si>
  <si>
    <t>2040950</t>
  </si>
  <si>
    <t>2040999</t>
  </si>
  <si>
    <t>其他国家保密支出</t>
  </si>
  <si>
    <t xml:space="preserve">  缉私警察</t>
  </si>
  <si>
    <t>2041001</t>
  </si>
  <si>
    <t>2041002</t>
  </si>
  <si>
    <t>2041006</t>
  </si>
  <si>
    <t>2041007</t>
  </si>
  <si>
    <t>缉私业务</t>
  </si>
  <si>
    <t>2041099</t>
  </si>
  <si>
    <t>其他缉私警察支出</t>
  </si>
  <si>
    <t xml:space="preserve">  其他公共安全支出</t>
  </si>
  <si>
    <t>国家司法救助支出</t>
  </si>
  <si>
    <t>其他公共安全支出</t>
  </si>
  <si>
    <t>教育支出</t>
  </si>
  <si>
    <t xml:space="preserve">  教育管理事务</t>
  </si>
  <si>
    <t>2050101</t>
  </si>
  <si>
    <t>2050102</t>
  </si>
  <si>
    <t>2050103</t>
  </si>
  <si>
    <t>2050199</t>
  </si>
  <si>
    <t>其他教育管理事务支出</t>
  </si>
  <si>
    <t xml:space="preserve">  普通教育</t>
  </si>
  <si>
    <t>2050201</t>
  </si>
  <si>
    <t>学前教育</t>
  </si>
  <si>
    <t>2050202</t>
  </si>
  <si>
    <t>小学教育</t>
  </si>
  <si>
    <t>2050203</t>
  </si>
  <si>
    <t>初中教育</t>
  </si>
  <si>
    <t>2050204</t>
  </si>
  <si>
    <t>高中教育</t>
  </si>
  <si>
    <t>2050205</t>
  </si>
  <si>
    <t>高等教育</t>
  </si>
  <si>
    <t>2050299</t>
  </si>
  <si>
    <t>其他普通教育支出</t>
  </si>
  <si>
    <t xml:space="preserve">  职业教育</t>
  </si>
  <si>
    <t>2050301</t>
  </si>
  <si>
    <t>初等职业教育</t>
  </si>
  <si>
    <t>2050302</t>
  </si>
  <si>
    <t>中等职业教育</t>
  </si>
  <si>
    <t>2050303</t>
  </si>
  <si>
    <t>技校教育</t>
  </si>
  <si>
    <t>2050305</t>
  </si>
  <si>
    <t>高等职业教育</t>
  </si>
  <si>
    <t>2050399</t>
  </si>
  <si>
    <t>其他职业教育支出</t>
  </si>
  <si>
    <t xml:space="preserve">  成人教育</t>
  </si>
  <si>
    <t>2050401</t>
  </si>
  <si>
    <t>成人初等教育</t>
  </si>
  <si>
    <t>2050402</t>
  </si>
  <si>
    <t>成人中等教育</t>
  </si>
  <si>
    <t>2050403</t>
  </si>
  <si>
    <t>成人高等教育</t>
  </si>
  <si>
    <t>2050404</t>
  </si>
  <si>
    <t>成人广播电视教育</t>
  </si>
  <si>
    <t>2050499</t>
  </si>
  <si>
    <t>其他成人教育支出</t>
  </si>
  <si>
    <t xml:space="preserve">  广播电视教育</t>
  </si>
  <si>
    <t>2050501</t>
  </si>
  <si>
    <t>广播电视学校</t>
  </si>
  <si>
    <t>2050502</t>
  </si>
  <si>
    <t>教育电视台</t>
  </si>
  <si>
    <t>2050599</t>
  </si>
  <si>
    <t>其他广播电视教育支出</t>
  </si>
  <si>
    <t xml:space="preserve">  留学教育</t>
  </si>
  <si>
    <t>2050601</t>
  </si>
  <si>
    <t>出国留学教育</t>
  </si>
  <si>
    <t>2050602</t>
  </si>
  <si>
    <t>来华留学教育</t>
  </si>
  <si>
    <t>2050699</t>
  </si>
  <si>
    <t>其他留学教育支出</t>
  </si>
  <si>
    <t xml:space="preserve">  特殊教育</t>
  </si>
  <si>
    <t>2050701</t>
  </si>
  <si>
    <t>特殊学校教育</t>
  </si>
  <si>
    <t>2050702</t>
  </si>
  <si>
    <t>工读学校教育</t>
  </si>
  <si>
    <t>2050799</t>
  </si>
  <si>
    <t>其他特殊教育支出</t>
  </si>
  <si>
    <t xml:space="preserve">  进修及培训</t>
  </si>
  <si>
    <t>2050801</t>
  </si>
  <si>
    <t>教师进修</t>
  </si>
  <si>
    <t>2050802</t>
  </si>
  <si>
    <t>干部教育</t>
  </si>
  <si>
    <t>2050803</t>
  </si>
  <si>
    <t>培训支出</t>
  </si>
  <si>
    <t>2050804</t>
  </si>
  <si>
    <t>退役士兵能力提升</t>
  </si>
  <si>
    <t>2050899</t>
  </si>
  <si>
    <t>其他进修及培训</t>
  </si>
  <si>
    <t xml:space="preserve">  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</si>
  <si>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</si>
  <si>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</si>
  <si>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</si>
  <si>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</si>
  <si>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</si>
  <si>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</si>
  <si>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</si>
  <si>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</si>
  <si>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</si>
  <si>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</si>
  <si>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</si>
  <si>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</si>
  <si>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 xml:space="preserve">  其他教育支出</t>
  </si>
  <si>
    <t>2059999</t>
  </si>
  <si>
    <t>其他教育支出</t>
  </si>
  <si>
    <t>科学技术支出</t>
  </si>
  <si>
    <t xml:space="preserve">  科学技术管理事务</t>
  </si>
  <si>
    <t>2060101</t>
  </si>
  <si>
    <t>2060102</t>
  </si>
  <si>
    <t>2060103</t>
  </si>
  <si>
    <t>2060199</t>
  </si>
  <si>
    <t>其他科学技术管理事务支出</t>
  </si>
  <si>
    <t xml:space="preserve">  基础研究</t>
  </si>
  <si>
    <t>2060201</t>
  </si>
  <si>
    <t>机构运行</t>
  </si>
  <si>
    <t>2060203</t>
  </si>
  <si>
    <t>自然科学基金</t>
  </si>
  <si>
    <t>2060204</t>
  </si>
  <si>
    <t>实验室及相关设施</t>
  </si>
  <si>
    <t>2060205</t>
  </si>
  <si>
    <t>重大科学工程</t>
  </si>
  <si>
    <t>2060206</t>
  </si>
  <si>
    <t>专项基础科研</t>
  </si>
  <si>
    <t>2060207</t>
  </si>
  <si>
    <t>专项技术基础</t>
  </si>
  <si>
    <t>科技人才队伍建设</t>
  </si>
  <si>
    <t>2060299</t>
  </si>
  <si>
    <t>其他基础研究支出</t>
  </si>
  <si>
    <t xml:space="preserve">  应用研究</t>
  </si>
  <si>
    <t>2060301</t>
  </si>
  <si>
    <t>2060302</t>
  </si>
  <si>
    <t>社会公益研究</t>
  </si>
  <si>
    <t>2060303</t>
  </si>
  <si>
    <t>高技术研究</t>
  </si>
  <si>
    <t>2060304</t>
  </si>
  <si>
    <t>专项科研试制</t>
  </si>
  <si>
    <t>2060399</t>
  </si>
  <si>
    <t>其他应用研究支出</t>
  </si>
  <si>
    <t xml:space="preserve">  技术研究与开发</t>
  </si>
  <si>
    <t>2060401</t>
  </si>
  <si>
    <t>2060404</t>
  </si>
  <si>
    <t>科技成果转化与扩散</t>
  </si>
  <si>
    <t>共性技术研究与开发</t>
  </si>
  <si>
    <t>2060499</t>
  </si>
  <si>
    <t>其他技术研究与开发支出</t>
  </si>
  <si>
    <t xml:space="preserve">  科技条件与服务</t>
  </si>
  <si>
    <t>2060501</t>
  </si>
  <si>
    <t>2060502</t>
  </si>
  <si>
    <t>技术创新服务体系</t>
  </si>
  <si>
    <t>2060503</t>
  </si>
  <si>
    <t>科技条件专项</t>
  </si>
  <si>
    <t>2060599</t>
  </si>
  <si>
    <t>其他科技条件与服务支出</t>
  </si>
  <si>
    <t xml:space="preserve">  社会科学</t>
  </si>
  <si>
    <t>2060601</t>
  </si>
  <si>
    <t>社会科学研究机构</t>
  </si>
  <si>
    <t>2060602</t>
  </si>
  <si>
    <t>社会科学研究</t>
  </si>
  <si>
    <t>2060603</t>
  </si>
  <si>
    <t>社科基金支出</t>
  </si>
  <si>
    <t>2060699</t>
  </si>
  <si>
    <t>其他社会科学支出</t>
  </si>
  <si>
    <t xml:space="preserve">  科学技术普及</t>
  </si>
  <si>
    <t>2060701</t>
  </si>
  <si>
    <t>2060702</t>
  </si>
  <si>
    <t>科普活动</t>
  </si>
  <si>
    <t>2060703</t>
  </si>
  <si>
    <t>青少年科技活动</t>
  </si>
  <si>
    <t>2060704</t>
  </si>
  <si>
    <t>学术交流活动</t>
  </si>
  <si>
    <t>2060705</t>
  </si>
  <si>
    <t>科技馆站</t>
  </si>
  <si>
    <t>2060799</t>
  </si>
  <si>
    <t>其他科学技术普及支出</t>
  </si>
  <si>
    <t xml:space="preserve">  科技交流与合作</t>
  </si>
  <si>
    <t>2060801</t>
  </si>
  <si>
    <t>国际交流与合作</t>
  </si>
  <si>
    <t>2060802</t>
  </si>
  <si>
    <t>重大科技合作项目</t>
  </si>
  <si>
    <t>2060899</t>
  </si>
  <si>
    <t>其他科技交流与合作支出</t>
  </si>
  <si>
    <t xml:space="preserve">  科技重大项目</t>
  </si>
  <si>
    <t>2060901</t>
  </si>
  <si>
    <t>科技重大专项</t>
  </si>
  <si>
    <t>2060902</t>
  </si>
  <si>
    <t>重点研发计划</t>
  </si>
  <si>
    <t>其他科技重大项目</t>
  </si>
  <si>
    <t xml:space="preserve">  其他科学技术支出</t>
  </si>
  <si>
    <t>2069901</t>
  </si>
  <si>
    <t>科技奖励</t>
  </si>
  <si>
    <t>2069902</t>
  </si>
  <si>
    <t>核应急</t>
  </si>
  <si>
    <t>2069903</t>
  </si>
  <si>
    <t>转制科研机构</t>
  </si>
  <si>
    <t>2069999</t>
  </si>
  <si>
    <t>其他科学技术支出</t>
  </si>
  <si>
    <t>文化旅游体育与传媒支出</t>
  </si>
  <si>
    <t xml:space="preserve">  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</si>
  <si>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</si>
  <si>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</si>
  <si>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</si>
  <si>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</si>
  <si>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</si>
  <si>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</si>
  <si>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</si>
  <si>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</si>
  <si>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</si>
  <si>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</si>
  <si>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</si>
  <si>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</si>
  <si>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</si>
  <si>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</si>
  <si>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</si>
  <si>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</si>
  <si>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</si>
  <si>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</si>
  <si>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</si>
  <si>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</si>
  <si>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</si>
  <si>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</si>
  <si>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</si>
  <si>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</si>
  <si>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</si>
  <si>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</si>
  <si>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</si>
  <si>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 xml:space="preserve">  文物</t>
  </si>
  <si>
    <t>2070201</t>
  </si>
  <si>
    <t>2070202</t>
  </si>
  <si>
    <t>2070203</t>
  </si>
  <si>
    <t>2070204</t>
  </si>
  <si>
    <t>文物保护</t>
  </si>
  <si>
    <t>2070205</t>
  </si>
  <si>
    <t>博物馆</t>
  </si>
  <si>
    <t>2070206</t>
  </si>
  <si>
    <t>历史名城与古迹</t>
  </si>
  <si>
    <t>2070299</t>
  </si>
  <si>
    <t>其他文物支出</t>
  </si>
  <si>
    <t xml:space="preserve">  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</si>
  <si>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</si>
  <si>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</si>
  <si>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</si>
  <si>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</si>
  <si>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</si>
  <si>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</si>
  <si>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</si>
  <si>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</si>
  <si>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</si>
  <si>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</si>
  <si>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</si>
  <si>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</si>
  <si>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</si>
  <si>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</si>
  <si>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</si>
  <si>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</si>
  <si>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</si>
  <si>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 xml:space="preserve">  新闻出版电影</t>
  </si>
  <si>
    <t>2070601</t>
  </si>
  <si>
    <t>2070602</t>
  </si>
  <si>
    <t>2070603</t>
  </si>
  <si>
    <t>2070604</t>
  </si>
  <si>
    <t>新闻通讯</t>
  </si>
  <si>
    <t>2070605</t>
  </si>
  <si>
    <t>出版发行</t>
  </si>
  <si>
    <t>2070606</t>
  </si>
  <si>
    <t>版权管理</t>
  </si>
  <si>
    <t>2070607</t>
  </si>
  <si>
    <t>电影</t>
  </si>
  <si>
    <t>2070699</t>
  </si>
  <si>
    <t>其他新闻出版电影支出</t>
  </si>
  <si>
    <t xml:space="preserve">  广播电视</t>
  </si>
  <si>
    <t>2070801</t>
  </si>
  <si>
    <t>2070802</t>
  </si>
  <si>
    <t>2070803</t>
  </si>
  <si>
    <t>2070804</t>
  </si>
  <si>
    <t>广播</t>
  </si>
  <si>
    <t>2070805</t>
  </si>
  <si>
    <t>电视</t>
  </si>
  <si>
    <t>2070806</t>
  </si>
  <si>
    <t>监测监管</t>
  </si>
  <si>
    <t>2070899</t>
  </si>
  <si>
    <t>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</si>
  <si>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</si>
  <si>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</si>
  <si>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</si>
  <si>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</si>
  <si>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</si>
  <si>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</si>
  <si>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</si>
  <si>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</si>
  <si>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</si>
  <si>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</si>
  <si>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</si>
  <si>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</si>
  <si>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</si>
  <si>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</si>
  <si>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</si>
  <si>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</si>
  <si>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</si>
  <si>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</si>
  <si>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</si>
  <si>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</si>
  <si>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</si>
  <si>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</si>
  <si>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</si>
  <si>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</si>
  <si>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</si>
  <si>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</si>
  <si>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政府特殊津贴</t>
  </si>
  <si>
    <t>资助留学回国人员</t>
  </si>
  <si>
    <t>博士后日常经费</t>
  </si>
  <si>
    <t>引进人才费用</t>
  </si>
  <si>
    <t>2080199</t>
  </si>
  <si>
    <t>其他人力资源和社会保障管理事务支出</t>
  </si>
  <si>
    <t xml:space="preserve">  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</si>
  <si>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</si>
  <si>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</si>
  <si>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</si>
  <si>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</si>
  <si>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</si>
  <si>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</si>
  <si>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</si>
  <si>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</si>
  <si>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</si>
  <si>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</si>
  <si>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</si>
  <si>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 xml:space="preserve">  补充全国社会保障基金</t>
  </si>
  <si>
    <t xml:space="preserve">    用一般公共预算补充基金</t>
  </si>
  <si>
    <t xml:space="preserve">  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</si>
  <si>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</si>
  <si>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</si>
  <si>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</si>
  <si>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</si>
  <si>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</si>
  <si>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</si>
  <si>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</si>
  <si>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</si>
  <si>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</si>
  <si>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</si>
  <si>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</si>
  <si>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</si>
  <si>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对机关事业单位职业年金的补助</t>
  </si>
  <si>
    <t>2080599</t>
  </si>
  <si>
    <t>其他行政事业单位离退休支出</t>
  </si>
  <si>
    <t xml:space="preserve">  企业改革补助</t>
  </si>
  <si>
    <t>2080601</t>
  </si>
  <si>
    <t>企业关闭破产补助</t>
  </si>
  <si>
    <t>2080602</t>
  </si>
  <si>
    <t>厂办大集体改革补助</t>
  </si>
  <si>
    <t>2080699</t>
  </si>
  <si>
    <t>其他企业改革发展补助</t>
  </si>
  <si>
    <t xml:space="preserve">  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</si>
  <si>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</si>
  <si>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</si>
  <si>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</si>
  <si>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</si>
  <si>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</si>
  <si>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</si>
  <si>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</si>
  <si>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</si>
  <si>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</si>
  <si>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</si>
  <si>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</si>
  <si>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</si>
  <si>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</si>
  <si>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</si>
  <si>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</si>
  <si>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求职创业补贴</t>
  </si>
  <si>
    <t>2080799</t>
  </si>
  <si>
    <t>其他就业补助支出</t>
  </si>
  <si>
    <t xml:space="preserve">  抚恤</t>
  </si>
  <si>
    <t>2080801</t>
  </si>
  <si>
    <t>死亡抚恤</t>
  </si>
  <si>
    <t>2080802</t>
  </si>
  <si>
    <t>伤残抚恤</t>
  </si>
  <si>
    <t>2080803</t>
  </si>
  <si>
    <t>在乡复员、退伍军人生活补助</t>
  </si>
  <si>
    <t>2080804</t>
  </si>
  <si>
    <t>优抚事业单位支出</t>
  </si>
  <si>
    <t>2080805</t>
  </si>
  <si>
    <t>义务兵优待</t>
  </si>
  <si>
    <t>2080806</t>
  </si>
  <si>
    <t>农村籍退役士兵老年生活补助</t>
  </si>
  <si>
    <t>2080899</t>
  </si>
  <si>
    <t>其他优抚支出</t>
  </si>
  <si>
    <t xml:space="preserve">  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</si>
  <si>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</si>
  <si>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</si>
  <si>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</si>
  <si>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</si>
  <si>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</si>
  <si>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</si>
  <si>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</si>
  <si>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</si>
  <si>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</si>
  <si>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</si>
  <si>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</si>
  <si>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</si>
  <si>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 xml:space="preserve">  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</si>
  <si>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</si>
  <si>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</si>
  <si>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</si>
  <si>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</si>
  <si>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</si>
  <si>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</si>
  <si>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</si>
  <si>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</si>
  <si>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</si>
  <si>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</si>
  <si>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</si>
  <si>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</si>
  <si>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</si>
  <si>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</si>
  <si>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 xml:space="preserve">  残疾人事业</t>
  </si>
  <si>
    <t>2081101</t>
  </si>
  <si>
    <t>2081102</t>
  </si>
  <si>
    <t>2081103</t>
  </si>
  <si>
    <t>2081104</t>
  </si>
  <si>
    <t>残疾人康复</t>
  </si>
  <si>
    <t>2081105</t>
  </si>
  <si>
    <t>残疾人就业和扶贫</t>
  </si>
  <si>
    <t>2081106</t>
  </si>
  <si>
    <t>残疾人体育</t>
  </si>
  <si>
    <t>2081107</t>
  </si>
  <si>
    <t>残疾人生活和护理补贴</t>
  </si>
  <si>
    <t>2081199</t>
  </si>
  <si>
    <t>其他残疾人事业支出</t>
  </si>
  <si>
    <t xml:space="preserve">  红十字事业</t>
  </si>
  <si>
    <t xml:space="preserve">    行政运行</t>
  </si>
  <si>
    <t xml:space="preserve">    一般行政管理事务</t>
  </si>
  <si>
    <t xml:space="preserve">    机关服务</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</si>
  <si>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</si>
  <si>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</si>
  <si>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</si>
  <si>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</si>
  <si>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</si>
  <si>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</si>
  <si>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</si>
  <si>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</si>
  <si>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</si>
  <si>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</si>
  <si>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</si>
  <si>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</si>
  <si>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</si>
  <si>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</si>
  <si>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</si>
  <si>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</si>
  <si>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</si>
  <si>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</si>
  <si>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</si>
  <si>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</si>
  <si>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</si>
  <si>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</si>
  <si>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</si>
  <si>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</si>
  <si>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</si>
  <si>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</si>
  <si>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</si>
  <si>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</si>
  <si>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事业运行</t>
  </si>
  <si>
    <t xml:space="preserve">    其他退役军人事务管理支出</t>
  </si>
  <si>
    <t xml:space="preserve">  其他社会保障和就业支出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</si>
  <si>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</si>
  <si>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</si>
  <si>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</si>
  <si>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</si>
  <si>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</si>
  <si>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</si>
  <si>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</si>
  <si>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</si>
  <si>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</si>
  <si>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</si>
  <si>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</si>
  <si>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</si>
  <si>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</si>
  <si>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</si>
  <si>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</si>
  <si>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</si>
  <si>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</si>
  <si>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</si>
  <si>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</si>
  <si>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</si>
  <si>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</si>
  <si>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</si>
  <si>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</si>
  <si>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</si>
  <si>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</si>
  <si>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</si>
  <si>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</si>
  <si>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</si>
  <si>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</si>
  <si>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</si>
  <si>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</si>
  <si>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</si>
  <si>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</si>
  <si>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</si>
  <si>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</si>
  <si>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</si>
  <si>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</si>
  <si>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</si>
  <si>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</si>
  <si>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</si>
  <si>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</si>
  <si>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</si>
  <si>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</si>
  <si>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</si>
  <si>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</si>
  <si>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</si>
  <si>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</si>
  <si>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</si>
  <si>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</si>
  <si>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</si>
  <si>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</si>
  <si>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</si>
  <si>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</si>
  <si>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</si>
  <si>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</si>
  <si>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</si>
  <si>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</si>
  <si>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</si>
  <si>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信息化建设</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</si>
  <si>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</si>
  <si>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</si>
  <si>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</si>
  <si>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</si>
  <si>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</si>
  <si>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</si>
  <si>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</si>
  <si>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</si>
  <si>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</si>
  <si>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</si>
  <si>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</si>
  <si>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</si>
  <si>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</si>
  <si>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</si>
  <si>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</si>
  <si>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</si>
  <si>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</si>
  <si>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</si>
  <si>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</si>
  <si>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2110301</t>
  </si>
  <si>
    <t>大气</t>
  </si>
  <si>
    <t>2110302</t>
  </si>
  <si>
    <t>水体</t>
  </si>
  <si>
    <t>2110303</t>
  </si>
  <si>
    <t>噪声</t>
  </si>
  <si>
    <t>2110304</t>
  </si>
  <si>
    <t>固体废弃物与化学品</t>
  </si>
  <si>
    <t>2110305</t>
  </si>
  <si>
    <t>放射源和放射性废物监管</t>
  </si>
  <si>
    <t>2110306</t>
  </si>
  <si>
    <t>辐射</t>
  </si>
  <si>
    <t>土壤</t>
  </si>
  <si>
    <t>2110399</t>
  </si>
  <si>
    <t>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</si>
  <si>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</si>
  <si>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</si>
  <si>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</si>
  <si>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</si>
  <si>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</si>
  <si>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</si>
  <si>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</si>
  <si>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</si>
  <si>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</si>
  <si>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</si>
  <si>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</si>
  <si>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</si>
  <si>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</si>
  <si>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</si>
  <si>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</si>
  <si>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</si>
  <si>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</si>
  <si>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</si>
  <si>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</si>
  <si>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</si>
  <si>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</si>
  <si>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</si>
  <si>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</si>
  <si>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</si>
  <si>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</si>
  <si>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</si>
  <si>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</si>
  <si>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</si>
  <si>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</si>
  <si>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</si>
  <si>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</si>
  <si>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</si>
  <si>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</si>
  <si>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</si>
  <si>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</si>
  <si>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</si>
  <si>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</si>
  <si>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</si>
  <si>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</si>
  <si>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</si>
  <si>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</si>
  <si>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</si>
  <si>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</si>
  <si>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</si>
  <si>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</si>
  <si>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</si>
  <si>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</si>
  <si>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</si>
  <si>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</si>
  <si>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</si>
  <si>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</si>
  <si>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</si>
  <si>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</si>
  <si>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</si>
  <si>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</si>
  <si>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</si>
  <si>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</si>
  <si>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</si>
  <si>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</si>
  <si>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</si>
  <si>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</si>
  <si>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</si>
  <si>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</si>
  <si>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</si>
  <si>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</si>
  <si>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</si>
  <si>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</si>
  <si>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</si>
  <si>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</si>
  <si>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</si>
  <si>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</si>
  <si>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</si>
  <si>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</si>
  <si>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</si>
  <si>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</si>
  <si>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</si>
  <si>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</si>
  <si>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</si>
  <si>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</si>
  <si>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</si>
  <si>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</si>
  <si>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</si>
  <si>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</si>
  <si>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农业生产发展</t>
  </si>
  <si>
    <t xml:space="preserve">    乡村产业与合作经济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</si>
  <si>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</si>
  <si>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</si>
  <si>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</si>
  <si>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</si>
  <si>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</si>
  <si>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</si>
  <si>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</si>
  <si>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</si>
  <si>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</si>
  <si>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</si>
  <si>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</si>
  <si>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</si>
  <si>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</si>
  <si>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</si>
  <si>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</si>
  <si>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</si>
  <si>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</si>
  <si>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</si>
  <si>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</si>
  <si>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</si>
  <si>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</si>
  <si>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</si>
  <si>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</si>
  <si>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</si>
  <si>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</si>
  <si>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</si>
  <si>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</si>
  <si>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</si>
  <si>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</si>
  <si>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</si>
  <si>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</si>
  <si>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</si>
  <si>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</si>
  <si>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</si>
  <si>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</si>
  <si>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</si>
  <si>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</si>
  <si>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</si>
  <si>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</si>
  <si>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</si>
  <si>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</si>
  <si>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</si>
  <si>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</si>
  <si>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</si>
  <si>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</si>
  <si>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</si>
  <si>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</si>
  <si>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</si>
  <si>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</si>
  <si>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</si>
  <si>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</si>
  <si>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</si>
  <si>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</si>
  <si>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</si>
  <si>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</si>
  <si>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</si>
  <si>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</si>
  <si>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</si>
  <si>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</si>
  <si>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</si>
  <si>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</si>
  <si>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</si>
  <si>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</si>
  <si>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农村公益事业建设奖补资金</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</si>
  <si>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</si>
  <si>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</si>
  <si>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</si>
  <si>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</si>
  <si>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</si>
  <si>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</si>
  <si>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</si>
  <si>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</si>
  <si>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</si>
  <si>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</si>
  <si>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</si>
  <si>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</si>
  <si>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</si>
  <si>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</si>
  <si>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</si>
  <si>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</si>
  <si>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</si>
  <si>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</si>
  <si>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</si>
  <si>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</si>
  <si>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</si>
  <si>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</si>
  <si>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</si>
  <si>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</si>
  <si>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</si>
  <si>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</si>
  <si>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</si>
  <si>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</si>
  <si>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</si>
  <si>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</si>
  <si>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</si>
  <si>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</si>
  <si>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</si>
  <si>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</si>
  <si>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</si>
  <si>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</si>
  <si>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</si>
  <si>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</si>
  <si>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</si>
  <si>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</si>
  <si>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</si>
  <si>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</si>
  <si>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</si>
  <si>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</si>
  <si>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</si>
  <si>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</si>
  <si>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</si>
  <si>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</si>
  <si>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</si>
  <si>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</si>
  <si>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</si>
  <si>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</si>
  <si>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</si>
  <si>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</si>
  <si>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</si>
  <si>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</si>
  <si>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</si>
  <si>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</si>
  <si>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</si>
  <si>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</si>
  <si>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</si>
  <si>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</si>
  <si>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</si>
  <si>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</si>
  <si>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</si>
  <si>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</si>
  <si>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</si>
  <si>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</si>
  <si>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</si>
  <si>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</si>
  <si>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</si>
  <si>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</si>
  <si>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</si>
  <si>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</si>
  <si>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</si>
  <si>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</si>
  <si>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</si>
  <si>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</si>
  <si>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</si>
  <si>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</si>
  <si>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</si>
  <si>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</si>
  <si>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</si>
  <si>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</si>
  <si>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</si>
  <si>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</si>
  <si>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</si>
  <si>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</si>
  <si>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</si>
  <si>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</si>
  <si>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</si>
  <si>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</si>
  <si>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</si>
  <si>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2150501</t>
  </si>
  <si>
    <t>2150502</t>
  </si>
  <si>
    <t>2150503</t>
  </si>
  <si>
    <t>2150505</t>
  </si>
  <si>
    <t>战备应急</t>
  </si>
  <si>
    <t>2150507</t>
  </si>
  <si>
    <t>专用通信</t>
  </si>
  <si>
    <t>无线电及信息通信监管</t>
  </si>
  <si>
    <t>工程建设及运行维护</t>
  </si>
  <si>
    <t>产业发展</t>
  </si>
  <si>
    <t>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</si>
  <si>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</si>
  <si>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</si>
  <si>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</si>
  <si>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</si>
  <si>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</si>
  <si>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2150801</t>
  </si>
  <si>
    <t>2150802</t>
  </si>
  <si>
    <t>2150803</t>
  </si>
  <si>
    <t>2150804</t>
  </si>
  <si>
    <t>科技型中小企业技术创新基金</t>
  </si>
  <si>
    <t>减免房租补贴</t>
  </si>
  <si>
    <t>2150805</t>
  </si>
  <si>
    <t>中小企业发展专项</t>
  </si>
  <si>
    <t>2150899</t>
  </si>
  <si>
    <t>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</si>
  <si>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</si>
  <si>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</si>
  <si>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</si>
  <si>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</si>
  <si>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</si>
  <si>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</si>
  <si>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</si>
  <si>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</si>
  <si>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</si>
  <si>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</si>
  <si>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</si>
  <si>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</si>
  <si>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</si>
  <si>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</si>
  <si>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</si>
  <si>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</si>
  <si>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</si>
  <si>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</si>
  <si>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</si>
  <si>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</si>
  <si>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</si>
  <si>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</si>
  <si>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</si>
  <si>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</si>
  <si>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</si>
  <si>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</si>
  <si>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</si>
  <si>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</si>
  <si>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</si>
  <si>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</si>
  <si>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</si>
  <si>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</si>
  <si>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</si>
  <si>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</si>
  <si>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</si>
  <si>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</si>
  <si>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</si>
  <si>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</si>
  <si>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</si>
  <si>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</si>
  <si>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</si>
  <si>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</si>
  <si>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</si>
  <si>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重点企业贷款贴息</t>
  </si>
  <si>
    <t>其他金融支出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</si>
  <si>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</si>
  <si>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</si>
  <si>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</si>
  <si>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</si>
  <si>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</si>
  <si>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</si>
  <si>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</si>
  <si>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</si>
  <si>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</si>
  <si>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</si>
  <si>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</si>
  <si>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</si>
  <si>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</si>
  <si>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</si>
  <si>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</si>
  <si>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</si>
  <si>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</si>
  <si>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</si>
  <si>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</si>
  <si>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</si>
  <si>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</si>
  <si>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</si>
  <si>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</si>
  <si>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</si>
  <si>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</si>
  <si>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</si>
  <si>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</si>
  <si>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</si>
  <si>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</si>
  <si>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</si>
  <si>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</si>
  <si>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</si>
  <si>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</si>
  <si>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</si>
  <si>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</si>
  <si>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</si>
  <si>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</si>
  <si>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</si>
  <si>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</si>
  <si>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</si>
  <si>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</si>
  <si>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</si>
  <si>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</si>
  <si>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</si>
  <si>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</si>
  <si>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</si>
  <si>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</si>
  <si>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</si>
  <si>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</si>
  <si>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</si>
  <si>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</si>
  <si>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</si>
  <si>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</si>
  <si>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</si>
  <si>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</si>
  <si>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</si>
  <si>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</si>
  <si>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</si>
  <si>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</si>
  <si>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</si>
  <si>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财务和审计支出</t>
  </si>
  <si>
    <t>信息统计</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</si>
  <si>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</si>
  <si>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</si>
  <si>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</si>
  <si>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</si>
  <si>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</si>
  <si>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</si>
  <si>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</si>
  <si>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</si>
  <si>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</si>
  <si>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2220150</t>
  </si>
  <si>
    <t>2220199</t>
  </si>
  <si>
    <t>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</si>
  <si>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</si>
  <si>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</si>
  <si>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</si>
  <si>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</si>
  <si>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</si>
  <si>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</si>
  <si>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</si>
  <si>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</si>
  <si>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</si>
  <si>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</si>
  <si>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</si>
  <si>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2220301</t>
  </si>
  <si>
    <t>石油储备</t>
  </si>
  <si>
    <t>2220303</t>
  </si>
  <si>
    <t>天然铀能源储备</t>
  </si>
  <si>
    <t>2220304</t>
  </si>
  <si>
    <t>煤炭储备</t>
  </si>
  <si>
    <t>成品油储备</t>
  </si>
  <si>
    <t>2220399</t>
  </si>
  <si>
    <t>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</si>
  <si>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</si>
  <si>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</si>
  <si>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</si>
  <si>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</si>
  <si>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</si>
  <si>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</si>
  <si>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</si>
  <si>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</si>
  <si>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</si>
  <si>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</si>
  <si>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</si>
  <si>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</si>
  <si>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</si>
  <si>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</si>
  <si>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</si>
  <si>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</si>
  <si>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</si>
  <si>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</si>
  <si>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</si>
  <si>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</si>
  <si>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</si>
  <si>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</si>
  <si>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</si>
  <si>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</si>
  <si>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</si>
  <si>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</si>
  <si>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</si>
  <si>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应急物资储备</t>
  </si>
  <si>
    <t>2220599</t>
  </si>
  <si>
    <t>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</si>
  <si>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</si>
  <si>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</si>
  <si>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</si>
  <si>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</si>
  <si>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</si>
  <si>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</si>
  <si>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</si>
  <si>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</si>
  <si>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</si>
  <si>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</si>
  <si>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</si>
  <si>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</si>
  <si>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</si>
  <si>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</si>
  <si>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</si>
  <si>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</si>
  <si>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</si>
  <si>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</si>
  <si>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</si>
  <si>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</si>
  <si>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</si>
  <si>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</si>
  <si>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</si>
  <si>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</si>
  <si>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</si>
  <si>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</si>
  <si>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</si>
  <si>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</si>
  <si>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</si>
  <si>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</si>
  <si>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</si>
  <si>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</si>
  <si>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</si>
  <si>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</si>
  <si>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中央自然灾害救灾补助</t>
  </si>
  <si>
    <t xml:space="preserve">    地方自然灾害救灾补助</t>
  </si>
  <si>
    <t xml:space="preserve">    自然灾害灾后重建补助</t>
  </si>
  <si>
    <t xml:space="preserve">    其他自然灾害救灾及恢复重建支出</t>
  </si>
  <si>
    <t xml:space="preserve">  其他灾害防治及应急管理支出</t>
  </si>
  <si>
    <t>其他自然灾害救灾及恢复重建支出</t>
  </si>
  <si>
    <t>预备费</t>
  </si>
  <si>
    <t xml:space="preserve">  其他支出</t>
  </si>
  <si>
    <t xml:space="preserve">    其他支出</t>
  </si>
  <si>
    <t xml:space="preserve">    表三</t>
  </si>
  <si>
    <t>2021年一般公共预算收支总表</t>
  </si>
  <si>
    <t>审核公式</t>
  </si>
  <si>
    <t>收入</t>
  </si>
  <si>
    <t>支出</t>
  </si>
  <si>
    <t>项目</t>
  </si>
  <si>
    <t>收入总计</t>
  </si>
  <si>
    <t>支出总计</t>
  </si>
  <si>
    <t>一、本级收入合计</t>
  </si>
  <si>
    <t>一、本级支出合计</t>
  </si>
  <si>
    <t>二、转移性收入合计</t>
  </si>
  <si>
    <t>二、转移性支出</t>
  </si>
  <si>
    <t xml:space="preserve">  （一）上级补助收入</t>
  </si>
  <si>
    <t xml:space="preserve">  （一）上解支出</t>
  </si>
  <si>
    <t xml:space="preserve">    1.一般性转移支付收入</t>
  </si>
  <si>
    <t xml:space="preserve">    体制上解支出</t>
  </si>
  <si>
    <t xml:space="preserve">      体制补助收入</t>
  </si>
  <si>
    <t xml:space="preserve">    专项上解支出</t>
  </si>
  <si>
    <t xml:space="preserve">      均衡性转移支付收入</t>
  </si>
  <si>
    <t xml:space="preserve">      结算补助收入</t>
  </si>
  <si>
    <t xml:space="preserve"> </t>
  </si>
  <si>
    <t xml:space="preserve">      固定数额补助收入</t>
  </si>
  <si>
    <t xml:space="preserve">      其他一般性转移支付收入</t>
  </si>
  <si>
    <t xml:space="preserve">    2.专项转移支付收入</t>
  </si>
  <si>
    <t xml:space="preserve">      一般公共服务</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</si>
  <si>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</si>
  <si>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</si>
  <si>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</si>
  <si>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</si>
  <si>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</si>
  <si>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</si>
  <si>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住房保障</t>
  </si>
  <si>
    <t xml:space="preserve">      灾害防治及应急管理</t>
  </si>
  <si>
    <t xml:space="preserve">  （二）调出资金</t>
  </si>
  <si>
    <t xml:space="preserve">  （二）上年结余收入</t>
  </si>
  <si>
    <t xml:space="preserve">  （三）年终结余</t>
  </si>
  <si>
    <t xml:space="preserve">  （三）调入资金</t>
  </si>
  <si>
    <t xml:space="preserve">  （四）安排预算稳定调节基金</t>
  </si>
  <si>
    <t xml:space="preserve">  （四）动用预算稳定调节基金</t>
  </si>
  <si>
    <t xml:space="preserve">  （五）补充预算周转金</t>
  </si>
  <si>
    <t>说明：1.激励性转移支付填入固定数额补助收入；2.调入资金指从政府性基金预算调入一般公共预算的资金；3.专项上解支出是指2021年人员经费与体制补助基数中的人员经费的差额；4.乡镇财政预算不反映年终结余。</t>
  </si>
  <si>
    <t>表四</t>
  </si>
  <si>
    <t>2021年一般公共预算支出基本支出明细表</t>
  </si>
  <si>
    <t>科目名称</t>
  </si>
  <si>
    <t>2021年基本支出预算数</t>
  </si>
  <si>
    <t>小计</t>
  </si>
  <si>
    <t>人员经费</t>
  </si>
  <si>
    <t>运转经费（压缩5%）</t>
  </si>
  <si>
    <t>合计</t>
  </si>
  <si>
    <t>工资福利支出</t>
  </si>
  <si>
    <t xml:space="preserve">  基本工资</t>
  </si>
  <si>
    <t xml:space="preserve">  津贴补贴</t>
  </si>
  <si>
    <t xml:space="preserve">  奖金</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</si>
  <si>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</si>
  <si>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</si>
  <si>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</si>
  <si>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</si>
  <si>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</si>
  <si>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</si>
  <si>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</si>
  <si>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</si>
  <si>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</si>
  <si>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</si>
  <si>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</si>
  <si>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</si>
  <si>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</si>
  <si>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</si>
  <si>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</si>
  <si>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</si>
  <si>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物业管理费</t>
  </si>
  <si>
    <t xml:space="preserve">  差旅费</t>
  </si>
  <si>
    <t xml:space="preserve">  维修（护）费</t>
  </si>
  <si>
    <t xml:space="preserve">  租赁费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</si>
  <si>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</si>
  <si>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</si>
  <si>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</si>
  <si>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</si>
  <si>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</si>
  <si>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</si>
  <si>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</si>
  <si>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</si>
  <si>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</si>
  <si>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</si>
  <si>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</si>
  <si>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</si>
  <si>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退职（役）费</t>
  </si>
  <si>
    <t xml:space="preserve">  抚恤金</t>
  </si>
  <si>
    <t xml:space="preserve">  生活补助</t>
  </si>
  <si>
    <t xml:space="preserve">  救济费</t>
  </si>
  <si>
    <t xml:space="preserve">  医疗费补助</t>
  </si>
  <si>
    <t xml:space="preserve">  奖励金</t>
  </si>
  <si>
    <t xml:space="preserve">  个人农业生产补贴</t>
  </si>
  <si>
    <t xml:space="preserve">  代缴社会保险费</t>
  </si>
  <si>
    <t xml:space="preserve">  其他对个人和家庭的补助</t>
  </si>
  <si>
    <t>资本性支出</t>
  </si>
  <si>
    <t xml:space="preserve">  办公设备购置</t>
  </si>
  <si>
    <t xml:space="preserve">  大型修缮</t>
  </si>
  <si>
    <t>说明:本表中的运转经费合计数不超过乡镇财政体制补助基数中的基本运转支出基数，2021年基本运转经费在体制补助基本运转经费的基础上压缩5%。</t>
  </si>
  <si>
    <t xml:space="preserve">  </t>
  </si>
  <si>
    <t>表五</t>
  </si>
  <si>
    <t>2021年一般公共预算项目支出明细表</t>
  </si>
  <si>
    <t>项目实施内容</t>
  </si>
  <si>
    <t>功能科目</t>
  </si>
  <si>
    <t>预算金额及来源</t>
  </si>
  <si>
    <t>本级收入</t>
  </si>
  <si>
    <t>一般转移支付</t>
  </si>
  <si>
    <t>县级专项</t>
  </si>
  <si>
    <t>调入资金</t>
  </si>
  <si>
    <t>上年结转</t>
  </si>
  <si>
    <t>场镇运行</t>
  </si>
  <si>
    <t>场镇保洁</t>
  </si>
  <si>
    <t>场镇公共基础设施维护</t>
  </si>
  <si>
    <t>信访维稳</t>
  </si>
  <si>
    <t>场镇信访维稳</t>
  </si>
  <si>
    <t>人大代表工作经费</t>
  </si>
  <si>
    <t>基本公共服务</t>
  </si>
  <si>
    <t>疫情防控经费</t>
  </si>
  <si>
    <t>三金三乱</t>
  </si>
  <si>
    <t>三金三乱还款</t>
  </si>
  <si>
    <t>意识形态工作</t>
  </si>
  <si>
    <t>意识形态</t>
  </si>
  <si>
    <t>法律顾问</t>
  </si>
  <si>
    <t>法律咨询服务</t>
  </si>
  <si>
    <t>无偿献血工作</t>
  </si>
  <si>
    <t>献血工作</t>
  </si>
  <si>
    <t>应急救援</t>
  </si>
  <si>
    <t>安全生产、自然灾害应急救援等方面</t>
  </si>
  <si>
    <t>节庆活动等支出</t>
  </si>
  <si>
    <t>建党活动、乡村旅游节</t>
  </si>
  <si>
    <t>广告宣传</t>
  </si>
  <si>
    <t>会议、活动等广告宣传</t>
  </si>
  <si>
    <t>人居环境整治</t>
  </si>
  <si>
    <t>垃圾桶配置费、垃圾清扫及整治费用</t>
  </si>
  <si>
    <t>安全生产</t>
  </si>
  <si>
    <t>安全服装、物资设备购买</t>
  </si>
  <si>
    <t>招商引资项目</t>
  </si>
  <si>
    <t>招商引资工作经费</t>
  </si>
  <si>
    <t>电商运行</t>
  </si>
  <si>
    <t>电子商务发展工作</t>
  </si>
  <si>
    <t>人民武装</t>
  </si>
  <si>
    <t>国防、义务兵相关工作</t>
  </si>
  <si>
    <t>公路养护</t>
  </si>
  <si>
    <t>清除塌方、清理边沟、修复水毁</t>
  </si>
  <si>
    <t>村四职干部</t>
  </si>
  <si>
    <t>村四职干部工资</t>
  </si>
  <si>
    <t>社区四职干部</t>
  </si>
  <si>
    <t>社区四职干部工资</t>
  </si>
  <si>
    <t>社保缴费</t>
  </si>
  <si>
    <t>村四职干部养老保险</t>
  </si>
  <si>
    <t>村四职干部意外保险</t>
  </si>
  <si>
    <t>本土人才</t>
  </si>
  <si>
    <t>本土人才工资</t>
  </si>
  <si>
    <t>社区支出</t>
  </si>
  <si>
    <t>妇女主席</t>
  </si>
  <si>
    <t>小组长</t>
  </si>
  <si>
    <t>居务监督委员会</t>
  </si>
  <si>
    <t>社区办公经费</t>
  </si>
  <si>
    <t>社区服务群众经费</t>
  </si>
  <si>
    <t>村级支出</t>
  </si>
  <si>
    <t>妇女主席工资</t>
  </si>
  <si>
    <t>小组长工资</t>
  </si>
  <si>
    <t>离任村干部</t>
  </si>
  <si>
    <t>离任村干部补助</t>
  </si>
  <si>
    <t>村服务群众经费</t>
  </si>
  <si>
    <t>村办公经费</t>
  </si>
  <si>
    <t>村监督委员会</t>
  </si>
  <si>
    <t>最低生活保障</t>
  </si>
  <si>
    <t>城市低保</t>
  </si>
  <si>
    <t>农村低保</t>
  </si>
  <si>
    <t>临时救助</t>
  </si>
  <si>
    <t>特困人员供养</t>
  </si>
  <si>
    <t>三无</t>
  </si>
  <si>
    <t>五保</t>
  </si>
  <si>
    <t>伤残军人</t>
  </si>
  <si>
    <t>1-10级伤残军人</t>
  </si>
  <si>
    <t>老复员军人</t>
  </si>
  <si>
    <t>民政优抚</t>
  </si>
  <si>
    <t>带病回乡人员、参战退役士兵、核试验军队退役人员</t>
  </si>
  <si>
    <t>60岁以上农村籍退役士兵</t>
  </si>
  <si>
    <t>贫困、重度残疾人</t>
  </si>
  <si>
    <t>高龄失能老人</t>
  </si>
  <si>
    <t>三属、烈士子女</t>
  </si>
  <si>
    <t>孤儿</t>
  </si>
  <si>
    <t>孤儿（困境儿童）</t>
  </si>
  <si>
    <t>襄渝铁路民工</t>
  </si>
  <si>
    <t xml:space="preserve">    表六</t>
  </si>
  <si>
    <t>2021年政府性基金预算收支总表</t>
  </si>
  <si>
    <r>
      <rPr>
        <b/>
        <sz val="14"/>
        <rFont val="宋体"/>
        <charset val="134"/>
      </rPr>
      <t>收</t>
    </r>
    <r>
      <rPr>
        <b/>
        <sz val="14"/>
        <rFont val="宋体"/>
        <charset val="134"/>
      </rPr>
      <t>入</t>
    </r>
  </si>
  <si>
    <r>
      <rPr>
        <b/>
        <sz val="14"/>
        <rFont val="宋体"/>
        <charset val="134"/>
      </rPr>
      <t>支</t>
    </r>
    <r>
      <rPr>
        <b/>
        <sz val="14"/>
        <rFont val="宋体"/>
        <charset val="134"/>
      </rPr>
      <t>出</t>
    </r>
  </si>
  <si>
    <t>一、国有土地收益基金收入</t>
  </si>
  <si>
    <t xml:space="preserve">  国有土地使用权出让收入安排的支出</t>
  </si>
  <si>
    <t>二、农业土地开发资金收入</t>
  </si>
  <si>
    <t xml:space="preserve">  国有土地收益基金安排的支出</t>
  </si>
  <si>
    <t>三、国有土地使用权出让收入</t>
  </si>
  <si>
    <t xml:space="preserve">  农业土地开发资金安排的支出</t>
  </si>
  <si>
    <t>四、城市基础设施配套费收入</t>
  </si>
  <si>
    <t xml:space="preserve">  城市基础设施配套费安排的支出</t>
  </si>
  <si>
    <t>五、污水处理费收入</t>
  </si>
  <si>
    <t xml:space="preserve">  污水处理费收入安排的支出</t>
  </si>
  <si>
    <t>本级收入合计</t>
  </si>
  <si>
    <t>本级支出合计</t>
  </si>
  <si>
    <t>转移性收入</t>
  </si>
  <si>
    <t>转移性支出</t>
  </si>
  <si>
    <t xml:space="preserve">  政府性基金上解收入</t>
  </si>
  <si>
    <t xml:space="preserve"> 政府性基金上解支出</t>
  </si>
  <si>
    <t xml:space="preserve">  上年结余收入</t>
  </si>
  <si>
    <t xml:space="preserve"> 调出资金</t>
  </si>
  <si>
    <t xml:space="preserve">  调入资金</t>
  </si>
  <si>
    <t xml:space="preserve"> 年终结余</t>
  </si>
  <si>
    <t>表七</t>
  </si>
  <si>
    <t>2021年政府性基金预算项目支出明细表</t>
  </si>
  <si>
    <t>场镇整治</t>
  </si>
  <si>
    <t>场镇基础设施、公路整治、维修及氛围营造</t>
  </si>
  <si>
    <t>乡镇2021年预算基本信息表</t>
  </si>
  <si>
    <t>人数</t>
  </si>
  <si>
    <t>科目列报</t>
  </si>
  <si>
    <t>一、人员经费审核</t>
  </si>
  <si>
    <t>在职人数</t>
  </si>
  <si>
    <t>2010301、2130104、2080109、2082850、2010350、2070109</t>
  </si>
  <si>
    <t>离休人数</t>
  </si>
  <si>
    <t>退休人数</t>
  </si>
  <si>
    <t>二、运转经费</t>
  </si>
  <si>
    <t>行政人员</t>
  </si>
  <si>
    <t>事业人员</t>
  </si>
  <si>
    <t>2130104、2080109、2082850、2010350、2070109</t>
  </si>
  <si>
    <t>三、其他人员</t>
  </si>
  <si>
    <t>遗属人员</t>
  </si>
  <si>
    <t>大学生村官</t>
  </si>
  <si>
    <t>三支一扶人员</t>
  </si>
  <si>
    <t>四、民政优抚救济对象</t>
  </si>
  <si>
    <t>参战退役士兵</t>
  </si>
  <si>
    <t>部分烈士子女</t>
  </si>
  <si>
    <t>带病回乡人员</t>
  </si>
  <si>
    <t>伤残军人1至6级</t>
  </si>
  <si>
    <t>伤残军人7至10级</t>
  </si>
  <si>
    <t>核试验军队退役人员</t>
  </si>
  <si>
    <t>精简退职</t>
  </si>
  <si>
    <t>军队离退休人员</t>
  </si>
  <si>
    <t>煤矿遗属人员</t>
  </si>
  <si>
    <t>企业撤职停办遗属人员</t>
  </si>
  <si>
    <t>三属人员</t>
  </si>
  <si>
    <t>特困人员</t>
  </si>
  <si>
    <t>五、村社支出</t>
  </si>
  <si>
    <t>村个数</t>
  </si>
  <si>
    <t>社区个数</t>
  </si>
  <si>
    <t>村社四职干部职数</t>
  </si>
  <si>
    <t>2130705、2080208</t>
  </si>
  <si>
    <t>小组长数</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</si>
</sst>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_ "/>
    <numFmt numFmtId="178" formatCode="#,##0.##"/>
    <numFmt numFmtId="179" formatCode="0.00_ "/>
    <numFmt numFmtId="180" formatCode="0.000_ "/>
    <numFmt numFmtId="181" formatCode="0.0000"/>
    <numFmt numFmtId="182" formatCode="0.0_ "/>
    <numFmt numFmtId="183" formatCode="0;_؀"/>
  </numFmts>
  <fonts count="44">
    <font>
      <sz val="11"/>
      <color theme="1"/>
      <name val="宋体"/>
      <charset val="134"/>
      <scheme val="minor"/>
    </font>
    <font>
      <sz val="20"/>
      <color theme="1"/>
      <name val="方正黑体_GBK"/>
      <charset val="134"/>
    </font>
    <font>
      <sz val="11"/>
      <name val="宋体"/>
      <charset val="134"/>
      <scheme val="minor"/>
    </font>
    <font>
      <b/>
      <sz val="18"/>
      <name val="黑体"/>
      <charset val="134"/>
    </font>
    <font>
      <b/>
      <sz val="12"/>
      <name val="宋体"/>
      <charset val="134"/>
    </font>
    <font>
      <sz val="12"/>
      <name val="黑体"/>
      <charset val="134"/>
    </font>
    <font>
      <b/>
      <sz val="16"/>
      <name val="黑体"/>
      <charset val="134"/>
    </font>
    <font>
      <b/>
      <sz val="14"/>
      <name val="宋体"/>
      <charset val="134"/>
    </font>
    <font>
      <b/>
      <sz val="10"/>
      <name val="宋体"/>
      <charset val="134"/>
    </font>
    <font>
      <sz val="10"/>
      <name val="宋体"/>
      <charset val="134"/>
    </font>
    <font>
      <sz val="10"/>
      <color theme="1"/>
      <name val="宋体"/>
      <charset val="134"/>
      <scheme val="minor"/>
    </font>
    <font>
      <sz val="18"/>
      <color theme="1"/>
      <name val="宋体"/>
      <charset val="134"/>
      <scheme val="minor"/>
    </font>
    <font>
      <b/>
      <sz val="11"/>
      <color theme="1"/>
      <name val="宋体"/>
      <charset val="134"/>
      <scheme val="minor"/>
    </font>
    <font>
      <sz val="12"/>
      <name val="宋体"/>
      <charset val="134"/>
    </font>
    <font>
      <sz val="10"/>
      <color theme="1"/>
      <name val="宋体"/>
      <charset val="134"/>
    </font>
    <font>
      <sz val="14"/>
      <color theme="1"/>
      <name val="方正黑体_GBK"/>
      <charset val="134"/>
    </font>
    <font>
      <sz val="10"/>
      <name val="宋体"/>
      <charset val="134"/>
      <scheme val="minor"/>
    </font>
    <font>
      <b/>
      <sz val="14"/>
      <name val="方正黑体_GBK"/>
      <charset val="134"/>
    </font>
    <font>
      <sz val="12"/>
      <name val="宋体"/>
      <charset val="134"/>
      <scheme val="minor"/>
    </font>
    <font>
      <b/>
      <sz val="10"/>
      <name val="宋体"/>
      <charset val="134"/>
      <scheme val="minor"/>
    </font>
    <font>
      <sz val="11"/>
      <name val="宋体"/>
      <charset val="134"/>
    </font>
    <font>
      <b/>
      <sz val="12"/>
      <name val="华文仿宋"/>
      <charset val="134"/>
    </font>
    <font>
      <sz val="20"/>
      <name val="方正黑体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right/>
      <top style="thin">
        <color indexed="8"/>
      </top>
      <bottom/>
      <diagonal/>
    </border>
    <border>
      <left/>
      <right/>
      <top style="thin">
        <color auto="1"/>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3" fillId="2" borderId="0" applyNumberFormat="0" applyBorder="0" applyAlignment="0" applyProtection="0">
      <alignment vertical="center"/>
    </xf>
    <xf numFmtId="0" fontId="24"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4" borderId="0" applyNumberFormat="0" applyBorder="0" applyAlignment="0" applyProtection="0">
      <alignment vertical="center"/>
    </xf>
    <xf numFmtId="0" fontId="25" fillId="5" borderId="0" applyNumberFormat="0" applyBorder="0" applyAlignment="0" applyProtection="0">
      <alignment vertical="center"/>
    </xf>
    <xf numFmtId="43" fontId="0"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7" borderId="15" applyNumberFormat="0" applyFont="0" applyAlignment="0" applyProtection="0">
      <alignment vertical="center"/>
    </xf>
    <xf numFmtId="0" fontId="26"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6" applyNumberFormat="0" applyFill="0" applyAlignment="0" applyProtection="0">
      <alignment vertical="center"/>
    </xf>
    <xf numFmtId="0" fontId="34" fillId="0" borderId="16" applyNumberFormat="0" applyFill="0" applyAlignment="0" applyProtection="0">
      <alignment vertical="center"/>
    </xf>
    <xf numFmtId="0" fontId="26" fillId="9" borderId="0" applyNumberFormat="0" applyBorder="0" applyAlignment="0" applyProtection="0">
      <alignment vertical="center"/>
    </xf>
    <xf numFmtId="0" fontId="29" fillId="0" borderId="17" applyNumberFormat="0" applyFill="0" applyAlignment="0" applyProtection="0">
      <alignment vertical="center"/>
    </xf>
    <xf numFmtId="0" fontId="26" fillId="10" borderId="0" applyNumberFormat="0" applyBorder="0" applyAlignment="0" applyProtection="0">
      <alignment vertical="center"/>
    </xf>
    <xf numFmtId="0" fontId="35" fillId="11" borderId="18" applyNumberFormat="0" applyAlignment="0" applyProtection="0">
      <alignment vertical="center"/>
    </xf>
    <xf numFmtId="0" fontId="36" fillId="11" borderId="14" applyNumberFormat="0" applyAlignment="0" applyProtection="0">
      <alignment vertical="center"/>
    </xf>
    <xf numFmtId="0" fontId="37" fillId="12" borderId="19" applyNumberFormat="0" applyAlignment="0" applyProtection="0">
      <alignment vertical="center"/>
    </xf>
    <xf numFmtId="0" fontId="23" fillId="13" borderId="0" applyNumberFormat="0" applyBorder="0" applyAlignment="0" applyProtection="0">
      <alignment vertical="center"/>
    </xf>
    <xf numFmtId="0" fontId="26" fillId="14" borderId="0" applyNumberFormat="0" applyBorder="0" applyAlignment="0" applyProtection="0">
      <alignment vertical="center"/>
    </xf>
    <xf numFmtId="0" fontId="38" fillId="0" borderId="20" applyNumberFormat="0" applyFill="0" applyAlignment="0" applyProtection="0">
      <alignment vertical="center"/>
    </xf>
    <xf numFmtId="0" fontId="39" fillId="0" borderId="21" applyNumberFormat="0" applyFill="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cellStyleXfs>
  <cellXfs count="171">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2" fillId="0" borderId="1" xfId="0" applyFont="1" applyFill="1" applyBorder="1" applyAlignment="1">
      <alignment horizontal="center" vertical="center"/>
    </xf>
    <xf numFmtId="0" fontId="0" fillId="0" borderId="0" xfId="0" applyAlignment="1">
      <alignment horizontal="center" vertical="center"/>
    </xf>
    <xf numFmtId="0" fontId="3" fillId="0" borderId="0" xfId="0" applyNumberFormat="1" applyFont="1" applyFill="1" applyBorder="1" applyAlignment="1">
      <alignment horizontal="center" vertical="center" wrapText="1" shrinkToFit="1"/>
    </xf>
    <xf numFmtId="0" fontId="0" fillId="0" borderId="0" xfId="0"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lignment vertical="center"/>
    </xf>
    <xf numFmtId="0" fontId="0" fillId="0" borderId="0" xfId="0" applyNumberFormat="1" applyFont="1" applyFill="1" applyBorder="1" applyAlignment="1"/>
    <xf numFmtId="0" fontId="0" fillId="0" borderId="0" xfId="0" applyFont="1" applyFill="1" applyAlignment="1">
      <alignment vertical="center"/>
    </xf>
    <xf numFmtId="0" fontId="4"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5" fillId="0" borderId="0" xfId="0" applyFont="1" applyFill="1" applyAlignment="1">
      <alignment vertical="center"/>
    </xf>
    <xf numFmtId="0" fontId="0" fillId="0" borderId="0" xfId="0" applyFont="1" applyFill="1" applyAlignment="1">
      <alignment horizontal="right" vertical="center"/>
    </xf>
    <xf numFmtId="0" fontId="6" fillId="0" borderId="0" xfId="0" applyFont="1" applyFill="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3" fontId="9" fillId="0" borderId="1" xfId="0" applyNumberFormat="1" applyFont="1" applyFill="1" applyBorder="1" applyAlignment="1" applyProtection="1">
      <alignment vertical="center"/>
    </xf>
    <xf numFmtId="0" fontId="9" fillId="0" borderId="1" xfId="0" applyFont="1" applyFill="1" applyBorder="1" applyAlignment="1">
      <alignment vertical="center"/>
    </xf>
    <xf numFmtId="176" fontId="8" fillId="0" borderId="1" xfId="51" applyNumberFormat="1" applyFont="1" applyFill="1" applyBorder="1" applyAlignment="1">
      <alignment horizontal="center" vertical="center"/>
    </xf>
    <xf numFmtId="0" fontId="9" fillId="0" borderId="1" xfId="0" applyFont="1" applyFill="1" applyBorder="1" applyAlignment="1">
      <alignment horizontal="center" vertical="center"/>
    </xf>
    <xf numFmtId="3" fontId="9" fillId="0" borderId="1" xfId="0" applyNumberFormat="1" applyFont="1" applyFill="1" applyBorder="1" applyAlignment="1" applyProtection="1">
      <alignment horizontal="center" vertical="center"/>
    </xf>
    <xf numFmtId="177" fontId="9" fillId="0" borderId="1" xfId="0" applyNumberFormat="1" applyFont="1" applyFill="1" applyBorder="1" applyAlignment="1">
      <alignment horizontal="center" vertical="center"/>
    </xf>
    <xf numFmtId="0" fontId="10" fillId="0" borderId="1" xfId="0" applyFont="1" applyFill="1" applyBorder="1" applyAlignment="1">
      <alignment vertical="center"/>
    </xf>
    <xf numFmtId="0" fontId="10" fillId="0" borderId="1" xfId="0" applyFont="1" applyFill="1" applyBorder="1" applyAlignment="1">
      <alignment horizontal="center" vertical="center"/>
    </xf>
    <xf numFmtId="0" fontId="8" fillId="0" borderId="1" xfId="0" applyFont="1" applyFill="1" applyBorder="1" applyAlignment="1">
      <alignment vertical="center"/>
    </xf>
    <xf numFmtId="0" fontId="9" fillId="0" borderId="1" xfId="0" applyFont="1" applyFill="1" applyBorder="1" applyAlignment="1">
      <alignment vertical="center"/>
    </xf>
    <xf numFmtId="0" fontId="0" fillId="0" borderId="0" xfId="0" applyFill="1" applyAlignment="1">
      <alignment vertical="center"/>
    </xf>
    <xf numFmtId="0" fontId="0" fillId="0" borderId="0" xfId="0" applyFill="1">
      <alignment vertical="center"/>
    </xf>
    <xf numFmtId="0" fontId="0" fillId="0" borderId="0" xfId="0" applyFill="1">
      <alignment vertical="center"/>
    </xf>
    <xf numFmtId="0" fontId="0" fillId="0" borderId="0" xfId="0" applyFill="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lignment vertical="center"/>
    </xf>
    <xf numFmtId="0" fontId="0" fillId="0" borderId="1" xfId="0" applyFill="1" applyBorder="1" applyAlignment="1">
      <alignment vertical="center" wrapText="1"/>
    </xf>
    <xf numFmtId="0" fontId="9" fillId="0" borderId="7" xfId="0" applyNumberFormat="1" applyFont="1" applyFill="1" applyBorder="1" applyAlignment="1">
      <alignment horizontal="left" vertical="center" shrinkToFit="1"/>
    </xf>
    <xf numFmtId="0" fontId="0" fillId="0" borderId="1" xfId="0" applyFont="1" applyFill="1" applyBorder="1" applyAlignment="1">
      <alignment vertical="center" wrapText="1"/>
    </xf>
    <xf numFmtId="0" fontId="0" fillId="0" borderId="1" xfId="0" applyFont="1" applyFill="1" applyBorder="1">
      <alignment vertical="center"/>
    </xf>
    <xf numFmtId="0" fontId="9" fillId="0" borderId="1" xfId="0" applyNumberFormat="1" applyFont="1" applyFill="1" applyBorder="1" applyAlignment="1">
      <alignment horizontal="left" vertical="center" shrinkToFit="1"/>
    </xf>
    <xf numFmtId="0" fontId="0" fillId="0" borderId="1" xfId="0" applyFont="1" applyFill="1" applyBorder="1" applyAlignment="1">
      <alignment vertical="center"/>
    </xf>
    <xf numFmtId="0" fontId="0" fillId="0" borderId="1" xfId="0" applyFill="1" applyBorder="1" applyAlignment="1">
      <alignment horizontal="center" vertical="center"/>
    </xf>
    <xf numFmtId="0" fontId="0" fillId="0" borderId="1" xfId="0" applyFill="1" applyBorder="1">
      <alignment vertical="center"/>
    </xf>
    <xf numFmtId="0" fontId="0" fillId="0" borderId="1" xfId="0" applyFont="1" applyFill="1" applyBorder="1">
      <alignment vertical="center"/>
    </xf>
    <xf numFmtId="0" fontId="0" fillId="0" borderId="1" xfId="0" applyFill="1" applyBorder="1" applyAlignment="1">
      <alignment vertical="center" wrapText="1"/>
    </xf>
    <xf numFmtId="0" fontId="0" fillId="0" borderId="0" xfId="0" applyFill="1" applyAlignment="1">
      <alignment horizontal="right" vertical="center"/>
    </xf>
    <xf numFmtId="177" fontId="0" fillId="0" borderId="0" xfId="0" applyNumberFormat="1" applyFill="1">
      <alignment vertical="center"/>
    </xf>
    <xf numFmtId="0" fontId="0" fillId="0" borderId="0" xfId="0" applyFont="1" applyFill="1">
      <alignment vertical="center"/>
    </xf>
    <xf numFmtId="0" fontId="0" fillId="0" borderId="0" xfId="0" applyNumberFormat="1" applyFill="1" applyBorder="1" applyAlignment="1"/>
    <xf numFmtId="0" fontId="11" fillId="0" borderId="0" xfId="0" applyNumberFormat="1" applyFont="1" applyFill="1" applyBorder="1" applyAlignment="1"/>
    <xf numFmtId="0" fontId="0" fillId="0" borderId="0" xfId="0" applyNumberFormat="1" applyFill="1" applyBorder="1" applyAlignment="1">
      <alignment horizontal="right" vertical="center"/>
    </xf>
    <xf numFmtId="0" fontId="9" fillId="0" borderId="8" xfId="0"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9" fillId="0" borderId="10" xfId="0" applyFont="1" applyFill="1" applyBorder="1" applyAlignment="1">
      <alignment horizontal="center" vertical="center" wrapText="1" shrinkToFit="1"/>
    </xf>
    <xf numFmtId="0" fontId="9" fillId="0" borderId="1" xfId="0" applyNumberFormat="1" applyFont="1" applyFill="1" applyBorder="1" applyAlignment="1">
      <alignment horizontal="center" vertical="center" wrapText="1" shrinkToFit="1"/>
    </xf>
    <xf numFmtId="178" fontId="9" fillId="0" borderId="7" xfId="0" applyNumberFormat="1" applyFont="1" applyFill="1" applyBorder="1" applyAlignment="1">
      <alignment horizontal="center" vertical="center"/>
    </xf>
    <xf numFmtId="178" fontId="9" fillId="0" borderId="7" xfId="0" applyNumberFormat="1" applyFont="1" applyFill="1" applyBorder="1" applyAlignment="1"/>
    <xf numFmtId="0" fontId="12" fillId="0" borderId="0" xfId="0" applyNumberFormat="1" applyFont="1" applyFill="1" applyBorder="1" applyAlignment="1"/>
    <xf numFmtId="179" fontId="0" fillId="0" borderId="0" xfId="0" applyNumberFormat="1" applyFont="1" applyFill="1" applyBorder="1" applyAlignment="1"/>
    <xf numFmtId="178" fontId="9" fillId="0" borderId="1" xfId="0" applyNumberFormat="1" applyFont="1" applyFill="1" applyBorder="1" applyAlignment="1"/>
    <xf numFmtId="178" fontId="9" fillId="0" borderId="10" xfId="0" applyNumberFormat="1" applyFont="1" applyFill="1" applyBorder="1" applyAlignment="1"/>
    <xf numFmtId="3" fontId="9" fillId="0" borderId="7" xfId="0" applyNumberFormat="1" applyFont="1" applyFill="1" applyBorder="1" applyAlignment="1"/>
    <xf numFmtId="178" fontId="9" fillId="0" borderId="8" xfId="0" applyNumberFormat="1" applyFont="1" applyFill="1" applyBorder="1" applyAlignment="1"/>
    <xf numFmtId="0" fontId="9" fillId="0" borderId="8" xfId="0" applyNumberFormat="1" applyFont="1" applyFill="1" applyBorder="1" applyAlignment="1">
      <alignment horizontal="left" vertical="center" shrinkToFit="1"/>
    </xf>
    <xf numFmtId="0" fontId="9" fillId="0" borderId="10" xfId="0" applyNumberFormat="1" applyFont="1" applyFill="1" applyBorder="1" applyAlignment="1">
      <alignment horizontal="left" vertical="center" shrinkToFit="1"/>
    </xf>
    <xf numFmtId="0" fontId="0" fillId="0" borderId="11" xfId="0" applyNumberFormat="1" applyFill="1" applyBorder="1" applyAlignment="1">
      <alignment horizontal="left" vertical="center" wrapText="1"/>
    </xf>
    <xf numFmtId="0" fontId="0" fillId="0" borderId="0" xfId="0" applyNumberFormat="1" applyFill="1" applyBorder="1" applyAlignment="1">
      <alignment horizontal="left" vertical="center" wrapText="1"/>
    </xf>
    <xf numFmtId="0" fontId="5"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13" fillId="0" borderId="0" xfId="0" applyFont="1" applyFill="1" applyAlignment="1" applyProtection="1">
      <alignment vertical="center"/>
      <protection locked="0"/>
    </xf>
    <xf numFmtId="0" fontId="3" fillId="0" borderId="0" xfId="0" applyFont="1" applyFill="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8" fillId="0" borderId="4"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2" fontId="10" fillId="0" borderId="1" xfId="0" applyNumberFormat="1" applyFont="1" applyFill="1" applyBorder="1" applyAlignment="1" applyProtection="1">
      <alignment vertical="center"/>
      <protection locked="0"/>
    </xf>
    <xf numFmtId="181" fontId="10" fillId="0" borderId="1" xfId="0" applyNumberFormat="1" applyFont="1" applyFill="1" applyBorder="1" applyAlignment="1" applyProtection="1">
      <alignment vertical="center"/>
      <protection locked="0"/>
    </xf>
    <xf numFmtId="2" fontId="9" fillId="0" borderId="1" xfId="0" applyNumberFormat="1" applyFont="1" applyFill="1" applyBorder="1" applyAlignment="1" applyProtection="1">
      <alignment vertical="center"/>
      <protection locked="0"/>
    </xf>
    <xf numFmtId="0" fontId="8" fillId="0" borderId="1" xfId="0" applyFont="1" applyFill="1" applyBorder="1" applyAlignment="1" applyProtection="1">
      <alignment horizontal="left" vertical="center"/>
      <protection locked="0"/>
    </xf>
    <xf numFmtId="1" fontId="8" fillId="0" borderId="1" xfId="0" applyNumberFormat="1" applyFont="1" applyFill="1" applyBorder="1" applyAlignment="1" applyProtection="1">
      <alignment vertical="center"/>
      <protection locked="0"/>
    </xf>
    <xf numFmtId="2" fontId="8" fillId="0" borderId="1" xfId="0" applyNumberFormat="1" applyFont="1" applyFill="1" applyBorder="1" applyAlignment="1" applyProtection="1">
      <alignment vertical="center"/>
      <protection locked="0"/>
    </xf>
    <xf numFmtId="1" fontId="9" fillId="0" borderId="1" xfId="0" applyNumberFormat="1" applyFont="1" applyFill="1" applyBorder="1" applyAlignment="1" applyProtection="1">
      <alignment horizontal="left" vertical="center"/>
      <protection locked="0"/>
    </xf>
    <xf numFmtId="1" fontId="9" fillId="0" borderId="1" xfId="0" applyNumberFormat="1"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0" fontId="9" fillId="0" borderId="1" xfId="0" applyNumberFormat="1" applyFont="1" applyFill="1" applyBorder="1" applyAlignment="1" applyProtection="1">
      <alignment vertical="center"/>
      <protection locked="0"/>
    </xf>
    <xf numFmtId="3" fontId="9" fillId="0" borderId="1" xfId="0" applyNumberFormat="1" applyFont="1" applyFill="1" applyBorder="1" applyAlignment="1" applyProtection="1">
      <alignment vertical="center"/>
      <protection locked="0"/>
    </xf>
    <xf numFmtId="1" fontId="14" fillId="0" borderId="1" xfId="0" applyNumberFormat="1" applyFont="1" applyFill="1" applyBorder="1" applyAlignment="1" applyProtection="1">
      <alignment vertical="center"/>
      <protection locked="0"/>
    </xf>
    <xf numFmtId="0" fontId="14" fillId="0" borderId="1" xfId="0" applyFont="1" applyFill="1" applyBorder="1" applyAlignment="1" applyProtection="1">
      <alignment vertical="center"/>
      <protection locked="0"/>
    </xf>
    <xf numFmtId="0" fontId="9" fillId="0" borderId="4" xfId="0" applyFont="1" applyFill="1" applyBorder="1" applyAlignment="1" applyProtection="1">
      <alignment vertical="center"/>
      <protection locked="0"/>
    </xf>
    <xf numFmtId="0" fontId="10" fillId="0" borderId="1" xfId="0" applyFont="1" applyFill="1" applyBorder="1" applyAlignment="1" applyProtection="1">
      <alignment vertical="center"/>
      <protection locked="0"/>
    </xf>
    <xf numFmtId="1" fontId="10" fillId="0" borderId="1" xfId="0" applyNumberFormat="1" applyFont="1" applyFill="1" applyBorder="1" applyAlignment="1" applyProtection="1">
      <alignment vertical="center"/>
      <protection locked="0"/>
    </xf>
    <xf numFmtId="0" fontId="0" fillId="0" borderId="12"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13" fillId="0" borderId="0" xfId="0" applyFont="1" applyFill="1" applyBorder="1" applyAlignment="1" applyProtection="1">
      <alignment vertical="center"/>
      <protection locked="0"/>
    </xf>
    <xf numFmtId="0" fontId="15" fillId="0" borderId="0" xfId="0" applyFont="1" applyFill="1" applyAlignment="1">
      <alignment horizontal="center" vertical="center"/>
    </xf>
    <xf numFmtId="0" fontId="0" fillId="0" borderId="0" xfId="0" applyFill="1" applyAlignment="1"/>
    <xf numFmtId="0" fontId="0" fillId="0" borderId="0" xfId="0" applyNumberFormat="1" applyFill="1" applyAlignment="1">
      <alignment horizontal="center"/>
    </xf>
    <xf numFmtId="0" fontId="0" fillId="0" borderId="0" xfId="0" applyNumberFormat="1" applyFill="1" applyAlignment="1">
      <alignment horizontal="right" vertical="center"/>
    </xf>
    <xf numFmtId="0" fontId="0" fillId="0" borderId="0" xfId="0" applyNumberFormat="1" applyFill="1" applyAlignment="1"/>
    <xf numFmtId="182" fontId="0" fillId="0" borderId="0" xfId="0" applyNumberFormat="1" applyFill="1" applyAlignment="1"/>
    <xf numFmtId="0" fontId="6"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3" xfId="0" applyFont="1" applyFill="1" applyBorder="1" applyAlignment="1">
      <alignment horizontal="right" vertical="center"/>
    </xf>
    <xf numFmtId="0" fontId="6" fillId="0" borderId="13" xfId="0" applyFont="1" applyFill="1" applyBorder="1" applyAlignment="1">
      <alignment horizontal="center" vertical="center"/>
    </xf>
    <xf numFmtId="0" fontId="16" fillId="0" borderId="13" xfId="0" applyFont="1" applyFill="1" applyBorder="1" applyAlignment="1">
      <alignment horizontal="right" vertical="center"/>
    </xf>
    <xf numFmtId="0" fontId="8" fillId="0" borderId="1" xfId="51" applyFont="1" applyFill="1" applyBorder="1" applyAlignment="1">
      <alignment horizontal="center" vertical="center" wrapText="1"/>
    </xf>
    <xf numFmtId="0" fontId="8" fillId="0" borderId="1" xfId="51" applyFont="1" applyFill="1" applyBorder="1" applyAlignment="1">
      <alignment horizontal="right" vertical="center" wrapText="1"/>
    </xf>
    <xf numFmtId="0" fontId="8" fillId="0" borderId="1" xfId="51" applyFont="1" applyFill="1" applyBorder="1" applyAlignment="1">
      <alignment horizontal="center" vertical="center" wrapText="1"/>
    </xf>
    <xf numFmtId="0" fontId="8" fillId="0" borderId="1" xfId="51" applyFont="1" applyFill="1" applyBorder="1" applyAlignment="1">
      <alignment horizontal="center" vertical="center"/>
    </xf>
    <xf numFmtId="0" fontId="17" fillId="0" borderId="1" xfId="0" applyNumberFormat="1" applyFont="1" applyFill="1" applyBorder="1" applyAlignment="1">
      <alignment horizontal="center" vertical="center" wrapText="1"/>
    </xf>
    <xf numFmtId="182" fontId="18" fillId="0" borderId="1" xfId="0" applyNumberFormat="1" applyFont="1" applyFill="1" applyBorder="1" applyAlignment="1">
      <alignment horizontal="right" vertical="center" wrapText="1"/>
    </xf>
    <xf numFmtId="182" fontId="19" fillId="0" borderId="1" xfId="0" applyNumberFormat="1" applyFont="1" applyFill="1" applyBorder="1" applyAlignment="1">
      <alignment horizontal="center" vertical="center" wrapText="1"/>
    </xf>
    <xf numFmtId="180" fontId="18" fillId="0" borderId="1" xfId="0" applyNumberFormat="1" applyFont="1" applyFill="1" applyBorder="1" applyAlignment="1">
      <alignment horizontal="center" vertical="center" wrapText="1"/>
    </xf>
    <xf numFmtId="179" fontId="18" fillId="0" borderId="1" xfId="0" applyNumberFormat="1" applyFont="1" applyFill="1" applyBorder="1" applyAlignment="1">
      <alignment horizontal="center" vertical="center" wrapText="1"/>
    </xf>
    <xf numFmtId="182" fontId="18"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20" fillId="0" borderId="1" xfId="0" applyNumberFormat="1" applyFont="1" applyFill="1" applyBorder="1" applyAlignment="1">
      <alignment horizontal="center"/>
    </xf>
    <xf numFmtId="0" fontId="21" fillId="0" borderId="1" xfId="0" applyNumberFormat="1" applyFont="1" applyFill="1" applyBorder="1" applyAlignment="1"/>
    <xf numFmtId="182" fontId="21" fillId="0" borderId="1" xfId="0" applyNumberFormat="1" applyFont="1" applyFill="1" applyBorder="1" applyAlignment="1"/>
    <xf numFmtId="182" fontId="21" fillId="0" borderId="1" xfId="0" applyNumberFormat="1" applyFont="1" applyFill="1" applyBorder="1" applyAlignment="1"/>
    <xf numFmtId="0" fontId="0" fillId="0" borderId="1" xfId="0" applyFill="1" applyBorder="1" applyAlignment="1"/>
    <xf numFmtId="0" fontId="20" fillId="0" borderId="1" xfId="0" applyNumberFormat="1" applyFont="1" applyFill="1" applyBorder="1" applyAlignment="1"/>
    <xf numFmtId="182" fontId="20" fillId="0" borderId="1" xfId="0" applyNumberFormat="1" applyFont="1" applyFill="1" applyBorder="1" applyAlignment="1"/>
    <xf numFmtId="182" fontId="20" fillId="0" borderId="1" xfId="0" applyNumberFormat="1" applyFont="1" applyFill="1" applyBorder="1" applyAlignment="1"/>
    <xf numFmtId="0" fontId="20" fillId="0" borderId="1" xfId="0" applyNumberFormat="1" applyFont="1" applyFill="1" applyBorder="1" applyAlignment="1">
      <alignment horizontal="right" vertical="center"/>
    </xf>
    <xf numFmtId="182" fontId="20" fillId="0" borderId="1" xfId="0" applyNumberFormat="1" applyFont="1" applyFill="1" applyBorder="1" applyAlignment="1">
      <alignment horizontal="left" indent="1"/>
    </xf>
    <xf numFmtId="182" fontId="20" fillId="0" borderId="1" xfId="0" applyNumberFormat="1" applyFont="1" applyFill="1" applyBorder="1" applyAlignment="1" applyProtection="1"/>
    <xf numFmtId="182" fontId="20" fillId="0" borderId="1" xfId="0" applyNumberFormat="1" applyFont="1" applyFill="1" applyBorder="1" applyAlignment="1" applyProtection="1"/>
    <xf numFmtId="179" fontId="20" fillId="0" borderId="1" xfId="0" applyNumberFormat="1" applyFont="1" applyFill="1" applyBorder="1" applyAlignment="1"/>
    <xf numFmtId="49" fontId="20" fillId="0" borderId="1" xfId="0" applyNumberFormat="1" applyFont="1" applyFill="1" applyBorder="1" applyAlignment="1">
      <alignment horizontal="right" vertical="center"/>
    </xf>
    <xf numFmtId="49" fontId="20" fillId="0" borderId="1" xfId="0" applyNumberFormat="1" applyFont="1" applyFill="1" applyBorder="1" applyAlignment="1">
      <alignment horizontal="left" indent="1"/>
    </xf>
    <xf numFmtId="0" fontId="0" fillId="0" borderId="0" xfId="0" applyFill="1" applyAlignment="1">
      <alignment horizontal="left" vertical="center" indent="1"/>
    </xf>
    <xf numFmtId="0" fontId="0" fillId="0" borderId="1" xfId="0" applyNumberFormat="1" applyFill="1" applyBorder="1" applyAlignment="1">
      <alignment horizontal="right" vertical="center"/>
    </xf>
    <xf numFmtId="0" fontId="0" fillId="0" borderId="1" xfId="0" applyNumberFormat="1" applyFill="1" applyBorder="1" applyAlignment="1"/>
    <xf numFmtId="182" fontId="0" fillId="0" borderId="1" xfId="0" applyNumberFormat="1" applyFill="1" applyBorder="1" applyAlignment="1"/>
    <xf numFmtId="0" fontId="9" fillId="0" borderId="0" xfId="0" applyFont="1" applyFill="1" applyAlignment="1">
      <alignment vertical="center"/>
    </xf>
    <xf numFmtId="0" fontId="22" fillId="0" borderId="0" xfId="51" applyFont="1" applyFill="1" applyAlignment="1">
      <alignment horizontal="center" vertical="center"/>
    </xf>
    <xf numFmtId="0" fontId="9" fillId="0" borderId="13" xfId="0" applyFont="1" applyFill="1" applyBorder="1" applyAlignment="1">
      <alignment horizontal="left" vertical="center"/>
    </xf>
    <xf numFmtId="31" fontId="9" fillId="0" borderId="13" xfId="0" applyNumberFormat="1" applyFont="1" applyFill="1" applyBorder="1" applyAlignment="1">
      <alignment horizontal="center" vertical="center"/>
    </xf>
    <xf numFmtId="0" fontId="9" fillId="0" borderId="13" xfId="0" applyFont="1" applyFill="1" applyBorder="1" applyAlignment="1">
      <alignment horizontal="right" vertical="center"/>
    </xf>
    <xf numFmtId="0" fontId="0" fillId="0" borderId="1" xfId="0" applyFill="1" applyBorder="1" applyAlignment="1">
      <alignment horizontal="center" vertical="center"/>
    </xf>
    <xf numFmtId="0" fontId="8" fillId="0" borderId="1" xfId="51" applyFont="1" applyFill="1" applyBorder="1" applyAlignment="1">
      <alignment horizontal="center" vertical="center"/>
    </xf>
    <xf numFmtId="0" fontId="8" fillId="0" borderId="1" xfId="51" applyFont="1" applyFill="1" applyBorder="1" applyAlignment="1">
      <alignment horizontal="center" vertical="center" wrapText="1"/>
    </xf>
    <xf numFmtId="179" fontId="8" fillId="0" borderId="1" xfId="51" applyNumberFormat="1" applyFont="1" applyFill="1" applyBorder="1" applyAlignment="1">
      <alignment horizontal="center" vertical="center"/>
    </xf>
    <xf numFmtId="176" fontId="9" fillId="0" borderId="1" xfId="0" applyNumberFormat="1" applyFont="1" applyFill="1" applyBorder="1" applyAlignment="1">
      <alignment vertical="center"/>
    </xf>
    <xf numFmtId="0" fontId="8" fillId="0" borderId="1" xfId="51" applyFont="1" applyFill="1" applyBorder="1" applyAlignment="1">
      <alignment vertical="center"/>
    </xf>
    <xf numFmtId="0" fontId="9" fillId="0" borderId="1" xfId="51" applyFont="1" applyFill="1" applyBorder="1" applyAlignment="1">
      <alignment vertical="center"/>
    </xf>
    <xf numFmtId="176" fontId="9" fillId="0" borderId="1" xfId="51" applyNumberFormat="1" applyFont="1" applyFill="1" applyBorder="1" applyAlignment="1">
      <alignment horizontal="center" vertical="center"/>
    </xf>
    <xf numFmtId="180" fontId="9" fillId="0" borderId="1" xfId="0" applyNumberFormat="1" applyFont="1" applyFill="1" applyBorder="1" applyAlignment="1">
      <alignment vertical="center"/>
    </xf>
    <xf numFmtId="183" fontId="0" fillId="0" borderId="0" xfId="0" applyNumberFormat="1" applyFill="1" applyAlignment="1">
      <alignment vertical="center"/>
    </xf>
    <xf numFmtId="176" fontId="0" fillId="0" borderId="0" xfId="0" applyNumberFormat="1" applyFill="1" applyAlignment="1">
      <alignment vertical="center"/>
    </xf>
    <xf numFmtId="0" fontId="0" fillId="0" borderId="1" xfId="0" applyFont="1" applyFill="1" applyBorder="1" applyAlignment="1">
      <alignment horizontal="center" vertical="center" wrapText="1"/>
    </xf>
    <xf numFmtId="0" fontId="0" fillId="0" borderId="0" xfId="0" applyFill="1" applyAlignment="1">
      <alignment horizontal="right" vertical="center"/>
    </xf>
    <xf numFmtId="0" fontId="0" fillId="0" borderId="12" xfId="0" applyFill="1" applyBorder="1" applyAlignment="1">
      <alignment horizontal="left" vertical="center" wrapText="1"/>
    </xf>
    <xf numFmtId="0" fontId="0" fillId="0" borderId="0" xfId="0" applyFill="1" applyAlignment="1">
      <alignment horizontal="left" vertical="center" wrapText="1"/>
    </xf>
    <xf numFmtId="0" fontId="0" fillId="0" borderId="0" xfId="0" applyFill="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7" xfId="50"/>
    <cellStyle name="常规_2013年地方财政收入预算_1" xfId="51"/>
  </cellStyles>
  <dxfs count="2">
    <dxf>
      <fill>
        <patternFill patternType="solid">
          <bgColor indexed="46"/>
        </patternFill>
      </fill>
    </dxf>
    <dxf>
      <font>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XFD1048576"/>
    </sheetView>
  </sheetViews>
  <sheetFormatPr defaultColWidth="10" defaultRowHeight="14.4"/>
  <cols>
    <col min="1" max="1" width="10" style="37"/>
    <col min="2" max="2" width="37.5" style="37" customWidth="1"/>
    <col min="3" max="4" width="20.25" style="37" customWidth="1"/>
    <col min="5" max="5" width="26.1296296296296" style="37" customWidth="1"/>
    <col min="6" max="6" width="17.25" style="37" customWidth="1"/>
    <col min="7" max="16384" width="10" style="37"/>
  </cols>
  <sheetData>
    <row r="1" ht="12" customHeight="1" spans="2:2">
      <c r="B1" s="37" t="s">
        <v>0</v>
      </c>
    </row>
    <row r="2" ht="24" customHeight="1" spans="1:6">
      <c r="A2" s="151" t="s">
        <v>1</v>
      </c>
      <c r="B2" s="151"/>
      <c r="C2" s="151"/>
      <c r="D2" s="151"/>
      <c r="E2" s="151"/>
      <c r="F2" s="151"/>
    </row>
    <row r="3" s="150" customFormat="1" ht="18.75" customHeight="1" spans="1:6">
      <c r="A3" s="152" t="s">
        <v>2</v>
      </c>
      <c r="B3" s="152"/>
      <c r="C3" s="153"/>
      <c r="D3" s="153"/>
      <c r="E3" s="153"/>
      <c r="F3" s="154" t="s">
        <v>3</v>
      </c>
    </row>
    <row r="4" ht="21" customHeight="1" spans="1:6">
      <c r="A4" s="155" t="s">
        <v>4</v>
      </c>
      <c r="B4" s="156" t="s">
        <v>5</v>
      </c>
      <c r="C4" s="157" t="s">
        <v>6</v>
      </c>
      <c r="D4" s="157" t="s">
        <v>7</v>
      </c>
      <c r="E4" s="157" t="s">
        <v>8</v>
      </c>
      <c r="F4" s="156" t="s">
        <v>9</v>
      </c>
    </row>
    <row r="5" ht="19.9" customHeight="1" spans="1:6">
      <c r="A5" s="155">
        <v>1</v>
      </c>
      <c r="B5" s="156" t="s">
        <v>10</v>
      </c>
      <c r="C5" s="158">
        <f>C6+C19</f>
        <v>142.4274</v>
      </c>
      <c r="D5" s="158">
        <f>D6+D19</f>
        <v>70.67</v>
      </c>
      <c r="E5" s="29">
        <f>IF(C5=0,"",D5/C5*100)</f>
        <v>49.6182616547097</v>
      </c>
      <c r="F5" s="159"/>
    </row>
    <row r="6" ht="19.9" customHeight="1" spans="1:9">
      <c r="A6" s="155">
        <v>2</v>
      </c>
      <c r="B6" s="160" t="s">
        <v>11</v>
      </c>
      <c r="C6" s="29">
        <f>SUM(C7:C18)</f>
        <v>95.7137</v>
      </c>
      <c r="D6" s="29">
        <f>SUM(D7:D18)</f>
        <v>49.67</v>
      </c>
      <c r="E6" s="29">
        <f t="shared" ref="E6:E26" si="0">IF(C6=0,"",D6/C6*100)</f>
        <v>51.8943474131707</v>
      </c>
      <c r="F6" s="159"/>
      <c r="I6" s="165"/>
    </row>
    <row r="7" ht="19.9" customHeight="1" spans="1:9">
      <c r="A7" s="155">
        <v>3</v>
      </c>
      <c r="B7" s="161" t="s">
        <v>12</v>
      </c>
      <c r="C7" s="162">
        <v>26.0482</v>
      </c>
      <c r="D7" s="162">
        <v>33.71</v>
      </c>
      <c r="E7" s="29">
        <f t="shared" si="0"/>
        <v>129.413932632581</v>
      </c>
      <c r="F7" s="163"/>
      <c r="I7" s="165"/>
    </row>
    <row r="8" ht="19.9" customHeight="1" spans="1:6">
      <c r="A8" s="155">
        <v>4</v>
      </c>
      <c r="B8" s="161" t="s">
        <v>13</v>
      </c>
      <c r="C8" s="162">
        <v>8.1103</v>
      </c>
      <c r="D8" s="162">
        <v>8</v>
      </c>
      <c r="E8" s="29">
        <f t="shared" si="0"/>
        <v>98.6400009864</v>
      </c>
      <c r="F8" s="159"/>
    </row>
    <row r="9" ht="19.9" customHeight="1" spans="1:8">
      <c r="A9" s="155">
        <v>5</v>
      </c>
      <c r="B9" s="161" t="s">
        <v>14</v>
      </c>
      <c r="C9" s="162">
        <v>1.0074</v>
      </c>
      <c r="D9" s="162">
        <v>1</v>
      </c>
      <c r="E9" s="29">
        <f t="shared" si="0"/>
        <v>99.265435775263</v>
      </c>
      <c r="F9" s="159"/>
      <c r="H9" s="164"/>
    </row>
    <row r="10" ht="19.9" customHeight="1" spans="1:6">
      <c r="A10" s="155">
        <v>6</v>
      </c>
      <c r="B10" s="161" t="s">
        <v>15</v>
      </c>
      <c r="C10" s="162"/>
      <c r="D10" s="162"/>
      <c r="E10" s="29" t="str">
        <f t="shared" si="0"/>
        <v/>
      </c>
      <c r="F10" s="159"/>
    </row>
    <row r="11" ht="19.9" customHeight="1" spans="1:6">
      <c r="A11" s="155">
        <v>7</v>
      </c>
      <c r="B11" s="161" t="s">
        <v>16</v>
      </c>
      <c r="C11" s="162">
        <v>0.7968</v>
      </c>
      <c r="D11" s="162">
        <v>1</v>
      </c>
      <c r="E11" s="29">
        <f t="shared" si="0"/>
        <v>125.502008032129</v>
      </c>
      <c r="F11" s="159"/>
    </row>
    <row r="12" ht="19.9" customHeight="1" spans="1:6">
      <c r="A12" s="155">
        <v>8</v>
      </c>
      <c r="B12" s="161" t="s">
        <v>17</v>
      </c>
      <c r="C12" s="162">
        <v>0.0956</v>
      </c>
      <c r="D12" s="162">
        <v>0.96</v>
      </c>
      <c r="E12" s="29">
        <f t="shared" si="0"/>
        <v>1004.18410041841</v>
      </c>
      <c r="F12" s="159"/>
    </row>
    <row r="13" ht="19.9" customHeight="1" spans="1:6">
      <c r="A13" s="155">
        <v>9</v>
      </c>
      <c r="B13" s="161" t="s">
        <v>18</v>
      </c>
      <c r="C13" s="162">
        <v>0.1572</v>
      </c>
      <c r="D13" s="162">
        <v>0</v>
      </c>
      <c r="E13" s="29">
        <f t="shared" si="0"/>
        <v>0</v>
      </c>
      <c r="F13" s="159"/>
    </row>
    <row r="14" ht="19.9" customHeight="1" spans="1:6">
      <c r="A14" s="155">
        <v>10</v>
      </c>
      <c r="B14" s="161" t="s">
        <v>19</v>
      </c>
      <c r="C14" s="162">
        <v>0.0384</v>
      </c>
      <c r="D14" s="162">
        <v>0</v>
      </c>
      <c r="E14" s="29">
        <f t="shared" si="0"/>
        <v>0</v>
      </c>
      <c r="F14" s="159"/>
    </row>
    <row r="15" ht="19.9" customHeight="1" spans="1:6">
      <c r="A15" s="155">
        <v>11</v>
      </c>
      <c r="B15" s="161" t="s">
        <v>20</v>
      </c>
      <c r="E15" s="29" t="str">
        <f t="shared" si="0"/>
        <v/>
      </c>
      <c r="F15" s="159"/>
    </row>
    <row r="16" ht="19.9" customHeight="1" spans="1:6">
      <c r="A16" s="155">
        <v>12</v>
      </c>
      <c r="B16" s="161" t="s">
        <v>21</v>
      </c>
      <c r="C16" s="162">
        <v>59.1613</v>
      </c>
      <c r="D16" s="162">
        <v>5</v>
      </c>
      <c r="E16" s="29">
        <f t="shared" si="0"/>
        <v>8.45147080946497</v>
      </c>
      <c r="F16" s="159"/>
    </row>
    <row r="17" ht="19.9" customHeight="1" spans="1:6">
      <c r="A17" s="155">
        <v>13</v>
      </c>
      <c r="B17" s="161" t="s">
        <v>22</v>
      </c>
      <c r="C17" s="162">
        <v>0.2985</v>
      </c>
      <c r="D17" s="162"/>
      <c r="E17" s="29">
        <f t="shared" si="0"/>
        <v>0</v>
      </c>
      <c r="F17" s="159"/>
    </row>
    <row r="18" ht="19.9" customHeight="1" spans="1:6">
      <c r="A18" s="155">
        <v>14</v>
      </c>
      <c r="B18" s="161" t="s">
        <v>23</v>
      </c>
      <c r="C18" s="162"/>
      <c r="D18" s="162"/>
      <c r="E18" s="29" t="str">
        <f t="shared" si="0"/>
        <v/>
      </c>
      <c r="F18" s="159"/>
    </row>
    <row r="19" ht="19.9" customHeight="1" spans="1:6">
      <c r="A19" s="155">
        <v>15</v>
      </c>
      <c r="B19" s="160" t="s">
        <v>24</v>
      </c>
      <c r="C19" s="29">
        <f>SUM(C20:C26)</f>
        <v>46.7137</v>
      </c>
      <c r="D19" s="29">
        <f>SUM(D20:D26)</f>
        <v>21</v>
      </c>
      <c r="E19" s="29">
        <f t="shared" si="0"/>
        <v>44.9546920924697</v>
      </c>
      <c r="F19" s="159"/>
    </row>
    <row r="20" ht="19.9" customHeight="1" spans="1:8">
      <c r="A20" s="155">
        <v>16</v>
      </c>
      <c r="B20" s="161" t="s">
        <v>25</v>
      </c>
      <c r="C20" s="162"/>
      <c r="D20" s="162"/>
      <c r="E20" s="29" t="str">
        <f t="shared" si="0"/>
        <v/>
      </c>
      <c r="F20" s="159"/>
      <c r="H20" s="165"/>
    </row>
    <row r="21" ht="19.9" customHeight="1" spans="1:6">
      <c r="A21" s="155">
        <v>17</v>
      </c>
      <c r="B21" s="161" t="s">
        <v>26</v>
      </c>
      <c r="C21" s="166">
        <v>3.14</v>
      </c>
      <c r="D21" s="162">
        <v>2</v>
      </c>
      <c r="E21" s="29">
        <f t="shared" si="0"/>
        <v>63.6942675159236</v>
      </c>
      <c r="F21" s="159"/>
    </row>
    <row r="22" ht="19.9" customHeight="1" spans="1:6">
      <c r="A22" s="155">
        <v>18</v>
      </c>
      <c r="B22" s="161" t="s">
        <v>27</v>
      </c>
      <c r="C22" s="162">
        <v>4.5537</v>
      </c>
      <c r="D22" s="162">
        <v>3</v>
      </c>
      <c r="E22" s="29">
        <f t="shared" si="0"/>
        <v>65.880492786086</v>
      </c>
      <c r="F22" s="159"/>
    </row>
    <row r="23" ht="19.9" customHeight="1" spans="1:6">
      <c r="A23" s="155">
        <v>19</v>
      </c>
      <c r="B23" s="161" t="s">
        <v>28</v>
      </c>
      <c r="C23" s="162">
        <v>1.52</v>
      </c>
      <c r="D23" s="162">
        <v>1</v>
      </c>
      <c r="E23" s="29">
        <f t="shared" si="0"/>
        <v>65.7894736842105</v>
      </c>
      <c r="F23" s="159"/>
    </row>
    <row r="24" ht="19.9" customHeight="1" spans="1:6">
      <c r="A24" s="155">
        <v>20</v>
      </c>
      <c r="B24" s="161" t="s">
        <v>29</v>
      </c>
      <c r="C24" s="162"/>
      <c r="D24" s="162"/>
      <c r="E24" s="29" t="str">
        <f t="shared" si="0"/>
        <v/>
      </c>
      <c r="F24" s="159"/>
    </row>
    <row r="25" ht="19.9" customHeight="1" spans="1:6">
      <c r="A25" s="155">
        <v>21</v>
      </c>
      <c r="B25" s="161" t="s">
        <v>30</v>
      </c>
      <c r="C25" s="162"/>
      <c r="D25" s="162"/>
      <c r="E25" s="29" t="str">
        <f t="shared" si="0"/>
        <v/>
      </c>
      <c r="F25" s="159"/>
    </row>
    <row r="26" ht="19.9" customHeight="1" spans="1:6">
      <c r="A26" s="155">
        <v>22</v>
      </c>
      <c r="B26" s="161" t="s">
        <v>31</v>
      </c>
      <c r="C26" s="162">
        <v>37.5</v>
      </c>
      <c r="D26" s="162">
        <v>15</v>
      </c>
      <c r="E26" s="29">
        <f t="shared" si="0"/>
        <v>40</v>
      </c>
      <c r="F26" s="159"/>
    </row>
    <row r="27" spans="1:6">
      <c r="A27" s="167"/>
      <c r="B27" s="168"/>
      <c r="C27" s="168"/>
      <c r="D27" s="168"/>
      <c r="E27" s="168"/>
      <c r="F27" s="168"/>
    </row>
    <row r="28" spans="2:6">
      <c r="B28" s="169"/>
      <c r="C28" s="169"/>
      <c r="D28" s="169"/>
      <c r="E28" s="169"/>
      <c r="F28" s="169"/>
    </row>
    <row r="29" spans="2:3">
      <c r="B29" s="170"/>
      <c r="C29" s="170"/>
    </row>
  </sheetData>
  <mergeCells count="4">
    <mergeCell ref="A2:F2"/>
    <mergeCell ref="A3:B3"/>
    <mergeCell ref="B29:C29"/>
    <mergeCell ref="B27:F28"/>
  </mergeCells>
  <conditionalFormatting sqref="D7:D14">
    <cfRule type="expression" dxfId="0" priority="1" stopIfTrue="1">
      <formula>含公式的单元格</formula>
    </cfRule>
  </conditionalFormatting>
  <conditionalFormatting sqref="D16:D17">
    <cfRule type="expression" dxfId="0" priority="2" stopIfTrue="1">
      <formula>含公式的单元格</formula>
    </cfRule>
  </conditionalFormatting>
  <conditionalFormatting sqref="D5:E6 E7:E17 D18:E21 B5:B21 C5:C14 C16:C20 B22:E26 B4:F4">
    <cfRule type="expression" dxfId="0" priority="10" stopIfTrue="1">
      <formula>含公式的单元格</formula>
    </cfRule>
  </conditionalFormatting>
  <printOptions horizontalCentered="1"/>
  <pageMargins left="0.71" right="0.708661417322835" top="0.25" bottom="0.17" header="0.17" footer="0.17"/>
  <pageSetup paperSize="9" orientation="landscape"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19"/>
  <sheetViews>
    <sheetView showZeros="0" workbookViewId="0">
      <selection activeCell="A1" sqref="$A1:$XFD1048576"/>
    </sheetView>
  </sheetViews>
  <sheetFormatPr defaultColWidth="9" defaultRowHeight="14.4" outlineLevelCol="6"/>
  <cols>
    <col min="1" max="1" width="6.87962962962963" style="109" customWidth="1"/>
    <col min="2" max="2" width="10.1296296296296" style="110" customWidth="1"/>
    <col min="3" max="3" width="46.75" style="111" customWidth="1"/>
    <col min="4" max="4" width="14.3796296296296" style="111" customWidth="1"/>
    <col min="5" max="5" width="14.3796296296296" style="112" customWidth="1"/>
    <col min="6" max="6" width="17.25" style="108" customWidth="1"/>
    <col min="7" max="7" width="14.6296296296296" style="108" customWidth="1"/>
    <col min="8" max="248" width="8.87962962962963" style="108"/>
    <col min="249" max="249" width="9" style="108" customWidth="1"/>
    <col min="250" max="250" width="8.62962962962963" style="108" customWidth="1"/>
    <col min="251" max="251" width="43.75" style="108" customWidth="1"/>
    <col min="252" max="252" width="22.25" style="108" customWidth="1"/>
    <col min="253" max="253" width="12.3796296296296" style="108" customWidth="1"/>
    <col min="254" max="504" width="8.87962962962963" style="108"/>
    <col min="505" max="505" width="9" style="108" customWidth="1"/>
    <col min="506" max="506" width="8.62962962962963" style="108" customWidth="1"/>
    <col min="507" max="507" width="43.75" style="108" customWidth="1"/>
    <col min="508" max="508" width="22.25" style="108" customWidth="1"/>
    <col min="509" max="509" width="12.3796296296296" style="108" customWidth="1"/>
    <col min="510" max="760" width="8.87962962962963" style="108"/>
    <col min="761" max="761" width="9" style="108" customWidth="1"/>
    <col min="762" max="762" width="8.62962962962963" style="108" customWidth="1"/>
    <col min="763" max="763" width="43.75" style="108" customWidth="1"/>
    <col min="764" max="764" width="22.25" style="108" customWidth="1"/>
    <col min="765" max="765" width="12.3796296296296" style="108" customWidth="1"/>
    <col min="766" max="1016" width="8.87962962962963" style="108"/>
    <col min="1017" max="1017" width="9" style="108" customWidth="1"/>
    <col min="1018" max="1018" width="8.62962962962963" style="108" customWidth="1"/>
    <col min="1019" max="1019" width="43.75" style="108" customWidth="1"/>
    <col min="1020" max="1020" width="22.25" style="108" customWidth="1"/>
    <col min="1021" max="1021" width="12.3796296296296" style="108" customWidth="1"/>
    <col min="1022" max="1272" width="8.87962962962963" style="108"/>
    <col min="1273" max="1273" width="9" style="108" customWidth="1"/>
    <col min="1274" max="1274" width="8.62962962962963" style="108" customWidth="1"/>
    <col min="1275" max="1275" width="43.75" style="108" customWidth="1"/>
    <col min="1276" max="1276" width="22.25" style="108" customWidth="1"/>
    <col min="1277" max="1277" width="12.3796296296296" style="108" customWidth="1"/>
    <col min="1278" max="1528" width="8.87962962962963" style="108"/>
    <col min="1529" max="1529" width="9" style="108" customWidth="1"/>
    <col min="1530" max="1530" width="8.62962962962963" style="108" customWidth="1"/>
    <col min="1531" max="1531" width="43.75" style="108" customWidth="1"/>
    <col min="1532" max="1532" width="22.25" style="108" customWidth="1"/>
    <col min="1533" max="1533" width="12.3796296296296" style="108" customWidth="1"/>
    <col min="1534" max="1784" width="8.87962962962963" style="108"/>
    <col min="1785" max="1785" width="9" style="108" customWidth="1"/>
    <col min="1786" max="1786" width="8.62962962962963" style="108" customWidth="1"/>
    <col min="1787" max="1787" width="43.75" style="108" customWidth="1"/>
    <col min="1788" max="1788" width="22.25" style="108" customWidth="1"/>
    <col min="1789" max="1789" width="12.3796296296296" style="108" customWidth="1"/>
    <col min="1790" max="2040" width="8.87962962962963" style="108"/>
    <col min="2041" max="2041" width="9" style="108" customWidth="1"/>
    <col min="2042" max="2042" width="8.62962962962963" style="108" customWidth="1"/>
    <col min="2043" max="2043" width="43.75" style="108" customWidth="1"/>
    <col min="2044" max="2044" width="22.25" style="108" customWidth="1"/>
    <col min="2045" max="2045" width="12.3796296296296" style="108" customWidth="1"/>
    <col min="2046" max="2296" width="8.87962962962963" style="108"/>
    <col min="2297" max="2297" width="9" style="108" customWidth="1"/>
    <col min="2298" max="2298" width="8.62962962962963" style="108" customWidth="1"/>
    <col min="2299" max="2299" width="43.75" style="108" customWidth="1"/>
    <col min="2300" max="2300" width="22.25" style="108" customWidth="1"/>
    <col min="2301" max="2301" width="12.3796296296296" style="108" customWidth="1"/>
    <col min="2302" max="2552" width="8.87962962962963" style="108"/>
    <col min="2553" max="2553" width="9" style="108" customWidth="1"/>
    <col min="2554" max="2554" width="8.62962962962963" style="108" customWidth="1"/>
    <col min="2555" max="2555" width="43.75" style="108" customWidth="1"/>
    <col min="2556" max="2556" width="22.25" style="108" customWidth="1"/>
    <col min="2557" max="2557" width="12.3796296296296" style="108" customWidth="1"/>
    <col min="2558" max="2808" width="8.87962962962963" style="108"/>
    <col min="2809" max="2809" width="9" style="108" customWidth="1"/>
    <col min="2810" max="2810" width="8.62962962962963" style="108" customWidth="1"/>
    <col min="2811" max="2811" width="43.75" style="108" customWidth="1"/>
    <col min="2812" max="2812" width="22.25" style="108" customWidth="1"/>
    <col min="2813" max="2813" width="12.3796296296296" style="108" customWidth="1"/>
    <col min="2814" max="3064" width="8.87962962962963" style="108"/>
    <col min="3065" max="3065" width="9" style="108" customWidth="1"/>
    <col min="3066" max="3066" width="8.62962962962963" style="108" customWidth="1"/>
    <col min="3067" max="3067" width="43.75" style="108" customWidth="1"/>
    <col min="3068" max="3068" width="22.25" style="108" customWidth="1"/>
    <col min="3069" max="3069" width="12.3796296296296" style="108" customWidth="1"/>
    <col min="3070" max="3320" width="8.87962962962963" style="108"/>
    <col min="3321" max="3321" width="9" style="108" customWidth="1"/>
    <col min="3322" max="3322" width="8.62962962962963" style="108" customWidth="1"/>
    <col min="3323" max="3323" width="43.75" style="108" customWidth="1"/>
    <col min="3324" max="3324" width="22.25" style="108" customWidth="1"/>
    <col min="3325" max="3325" width="12.3796296296296" style="108" customWidth="1"/>
    <col min="3326" max="3576" width="8.87962962962963" style="108"/>
    <col min="3577" max="3577" width="9" style="108" customWidth="1"/>
    <col min="3578" max="3578" width="8.62962962962963" style="108" customWidth="1"/>
    <col min="3579" max="3579" width="43.75" style="108" customWidth="1"/>
    <col min="3580" max="3580" width="22.25" style="108" customWidth="1"/>
    <col min="3581" max="3581" width="12.3796296296296" style="108" customWidth="1"/>
    <col min="3582" max="3832" width="8.87962962962963" style="108"/>
    <col min="3833" max="3833" width="9" style="108" customWidth="1"/>
    <col min="3834" max="3834" width="8.62962962962963" style="108" customWidth="1"/>
    <col min="3835" max="3835" width="43.75" style="108" customWidth="1"/>
    <col min="3836" max="3836" width="22.25" style="108" customWidth="1"/>
    <col min="3837" max="3837" width="12.3796296296296" style="108" customWidth="1"/>
    <col min="3838" max="4088" width="8.87962962962963" style="108"/>
    <col min="4089" max="4089" width="9" style="108" customWidth="1"/>
    <col min="4090" max="4090" width="8.62962962962963" style="108" customWidth="1"/>
    <col min="4091" max="4091" width="43.75" style="108" customWidth="1"/>
    <col min="4092" max="4092" width="22.25" style="108" customWidth="1"/>
    <col min="4093" max="4093" width="12.3796296296296" style="108" customWidth="1"/>
    <col min="4094" max="4344" width="8.87962962962963" style="108"/>
    <col min="4345" max="4345" width="9" style="108" customWidth="1"/>
    <col min="4346" max="4346" width="8.62962962962963" style="108" customWidth="1"/>
    <col min="4347" max="4347" width="43.75" style="108" customWidth="1"/>
    <col min="4348" max="4348" width="22.25" style="108" customWidth="1"/>
    <col min="4349" max="4349" width="12.3796296296296" style="108" customWidth="1"/>
    <col min="4350" max="4600" width="8.87962962962963" style="108"/>
    <col min="4601" max="4601" width="9" style="108" customWidth="1"/>
    <col min="4602" max="4602" width="8.62962962962963" style="108" customWidth="1"/>
    <col min="4603" max="4603" width="43.75" style="108" customWidth="1"/>
    <col min="4604" max="4604" width="22.25" style="108" customWidth="1"/>
    <col min="4605" max="4605" width="12.3796296296296" style="108" customWidth="1"/>
    <col min="4606" max="4856" width="8.87962962962963" style="108"/>
    <col min="4857" max="4857" width="9" style="108" customWidth="1"/>
    <col min="4858" max="4858" width="8.62962962962963" style="108" customWidth="1"/>
    <col min="4859" max="4859" width="43.75" style="108" customWidth="1"/>
    <col min="4860" max="4860" width="22.25" style="108" customWidth="1"/>
    <col min="4861" max="4861" width="12.3796296296296" style="108" customWidth="1"/>
    <col min="4862" max="5112" width="8.87962962962963" style="108"/>
    <col min="5113" max="5113" width="9" style="108" customWidth="1"/>
    <col min="5114" max="5114" width="8.62962962962963" style="108" customWidth="1"/>
    <col min="5115" max="5115" width="43.75" style="108" customWidth="1"/>
    <col min="5116" max="5116" width="22.25" style="108" customWidth="1"/>
    <col min="5117" max="5117" width="12.3796296296296" style="108" customWidth="1"/>
    <col min="5118" max="5368" width="8.87962962962963" style="108"/>
    <col min="5369" max="5369" width="9" style="108" customWidth="1"/>
    <col min="5370" max="5370" width="8.62962962962963" style="108" customWidth="1"/>
    <col min="5371" max="5371" width="43.75" style="108" customWidth="1"/>
    <col min="5372" max="5372" width="22.25" style="108" customWidth="1"/>
    <col min="5373" max="5373" width="12.3796296296296" style="108" customWidth="1"/>
    <col min="5374" max="5624" width="8.87962962962963" style="108"/>
    <col min="5625" max="5625" width="9" style="108" customWidth="1"/>
    <col min="5626" max="5626" width="8.62962962962963" style="108" customWidth="1"/>
    <col min="5627" max="5627" width="43.75" style="108" customWidth="1"/>
    <col min="5628" max="5628" width="22.25" style="108" customWidth="1"/>
    <col min="5629" max="5629" width="12.3796296296296" style="108" customWidth="1"/>
    <col min="5630" max="5880" width="8.87962962962963" style="108"/>
    <col min="5881" max="5881" width="9" style="108" customWidth="1"/>
    <col min="5882" max="5882" width="8.62962962962963" style="108" customWidth="1"/>
    <col min="5883" max="5883" width="43.75" style="108" customWidth="1"/>
    <col min="5884" max="5884" width="22.25" style="108" customWidth="1"/>
    <col min="5885" max="5885" width="12.3796296296296" style="108" customWidth="1"/>
    <col min="5886" max="6136" width="8.87962962962963" style="108"/>
    <col min="6137" max="6137" width="9" style="108" customWidth="1"/>
    <col min="6138" max="6138" width="8.62962962962963" style="108" customWidth="1"/>
    <col min="6139" max="6139" width="43.75" style="108" customWidth="1"/>
    <col min="6140" max="6140" width="22.25" style="108" customWidth="1"/>
    <col min="6141" max="6141" width="12.3796296296296" style="108" customWidth="1"/>
    <col min="6142" max="6392" width="8.87962962962963" style="108"/>
    <col min="6393" max="6393" width="9" style="108" customWidth="1"/>
    <col min="6394" max="6394" width="8.62962962962963" style="108" customWidth="1"/>
    <col min="6395" max="6395" width="43.75" style="108" customWidth="1"/>
    <col min="6396" max="6396" width="22.25" style="108" customWidth="1"/>
    <col min="6397" max="6397" width="12.3796296296296" style="108" customWidth="1"/>
    <col min="6398" max="6648" width="8.87962962962963" style="108"/>
    <col min="6649" max="6649" width="9" style="108" customWidth="1"/>
    <col min="6650" max="6650" width="8.62962962962963" style="108" customWidth="1"/>
    <col min="6651" max="6651" width="43.75" style="108" customWidth="1"/>
    <col min="6652" max="6652" width="22.25" style="108" customWidth="1"/>
    <col min="6653" max="6653" width="12.3796296296296" style="108" customWidth="1"/>
    <col min="6654" max="6904" width="8.87962962962963" style="108"/>
    <col min="6905" max="6905" width="9" style="108" customWidth="1"/>
    <col min="6906" max="6906" width="8.62962962962963" style="108" customWidth="1"/>
    <col min="6907" max="6907" width="43.75" style="108" customWidth="1"/>
    <col min="6908" max="6908" width="22.25" style="108" customWidth="1"/>
    <col min="6909" max="6909" width="12.3796296296296" style="108" customWidth="1"/>
    <col min="6910" max="7160" width="8.87962962962963" style="108"/>
    <col min="7161" max="7161" width="9" style="108" customWidth="1"/>
    <col min="7162" max="7162" width="8.62962962962963" style="108" customWidth="1"/>
    <col min="7163" max="7163" width="43.75" style="108" customWidth="1"/>
    <col min="7164" max="7164" width="22.25" style="108" customWidth="1"/>
    <col min="7165" max="7165" width="12.3796296296296" style="108" customWidth="1"/>
    <col min="7166" max="7416" width="8.87962962962963" style="108"/>
    <col min="7417" max="7417" width="9" style="108" customWidth="1"/>
    <col min="7418" max="7418" width="8.62962962962963" style="108" customWidth="1"/>
    <col min="7419" max="7419" width="43.75" style="108" customWidth="1"/>
    <col min="7420" max="7420" width="22.25" style="108" customWidth="1"/>
    <col min="7421" max="7421" width="12.3796296296296" style="108" customWidth="1"/>
    <col min="7422" max="7672" width="8.87962962962963" style="108"/>
    <col min="7673" max="7673" width="9" style="108" customWidth="1"/>
    <col min="7674" max="7674" width="8.62962962962963" style="108" customWidth="1"/>
    <col min="7675" max="7675" width="43.75" style="108" customWidth="1"/>
    <col min="7676" max="7676" width="22.25" style="108" customWidth="1"/>
    <col min="7677" max="7677" width="12.3796296296296" style="108" customWidth="1"/>
    <col min="7678" max="7928" width="8.87962962962963" style="108"/>
    <col min="7929" max="7929" width="9" style="108" customWidth="1"/>
    <col min="7930" max="7930" width="8.62962962962963" style="108" customWidth="1"/>
    <col min="7931" max="7931" width="43.75" style="108" customWidth="1"/>
    <col min="7932" max="7932" width="22.25" style="108" customWidth="1"/>
    <col min="7933" max="7933" width="12.3796296296296" style="108" customWidth="1"/>
    <col min="7934" max="8184" width="8.87962962962963" style="108"/>
    <col min="8185" max="8185" width="9" style="108" customWidth="1"/>
    <col min="8186" max="8186" width="8.62962962962963" style="108" customWidth="1"/>
    <col min="8187" max="8187" width="43.75" style="108" customWidth="1"/>
    <col min="8188" max="8188" width="22.25" style="108" customWidth="1"/>
    <col min="8189" max="8189" width="12.3796296296296" style="108" customWidth="1"/>
    <col min="8190" max="8440" width="8.87962962962963" style="108"/>
    <col min="8441" max="8441" width="9" style="108" customWidth="1"/>
    <col min="8442" max="8442" width="8.62962962962963" style="108" customWidth="1"/>
    <col min="8443" max="8443" width="43.75" style="108" customWidth="1"/>
    <col min="8444" max="8444" width="22.25" style="108" customWidth="1"/>
    <col min="8445" max="8445" width="12.3796296296296" style="108" customWidth="1"/>
    <col min="8446" max="8696" width="8.87962962962963" style="108"/>
    <col min="8697" max="8697" width="9" style="108" customWidth="1"/>
    <col min="8698" max="8698" width="8.62962962962963" style="108" customWidth="1"/>
    <col min="8699" max="8699" width="43.75" style="108" customWidth="1"/>
    <col min="8700" max="8700" width="22.25" style="108" customWidth="1"/>
    <col min="8701" max="8701" width="12.3796296296296" style="108" customWidth="1"/>
    <col min="8702" max="8952" width="8.87962962962963" style="108"/>
    <col min="8953" max="8953" width="9" style="108" customWidth="1"/>
    <col min="8954" max="8954" width="8.62962962962963" style="108" customWidth="1"/>
    <col min="8955" max="8955" width="43.75" style="108" customWidth="1"/>
    <col min="8956" max="8956" width="22.25" style="108" customWidth="1"/>
    <col min="8957" max="8957" width="12.3796296296296" style="108" customWidth="1"/>
    <col min="8958" max="9208" width="8.87962962962963" style="108"/>
    <col min="9209" max="9209" width="9" style="108" customWidth="1"/>
    <col min="9210" max="9210" width="8.62962962962963" style="108" customWidth="1"/>
    <col min="9211" max="9211" width="43.75" style="108" customWidth="1"/>
    <col min="9212" max="9212" width="22.25" style="108" customWidth="1"/>
    <col min="9213" max="9213" width="12.3796296296296" style="108" customWidth="1"/>
    <col min="9214" max="9464" width="8.87962962962963" style="108"/>
    <col min="9465" max="9465" width="9" style="108" customWidth="1"/>
    <col min="9466" max="9466" width="8.62962962962963" style="108" customWidth="1"/>
    <col min="9467" max="9467" width="43.75" style="108" customWidth="1"/>
    <col min="9468" max="9468" width="22.25" style="108" customWidth="1"/>
    <col min="9469" max="9469" width="12.3796296296296" style="108" customWidth="1"/>
    <col min="9470" max="9720" width="8.87962962962963" style="108"/>
    <col min="9721" max="9721" width="9" style="108" customWidth="1"/>
    <col min="9722" max="9722" width="8.62962962962963" style="108" customWidth="1"/>
    <col min="9723" max="9723" width="43.75" style="108" customWidth="1"/>
    <col min="9724" max="9724" width="22.25" style="108" customWidth="1"/>
    <col min="9725" max="9725" width="12.3796296296296" style="108" customWidth="1"/>
    <col min="9726" max="9976" width="8.87962962962963" style="108"/>
    <col min="9977" max="9977" width="9" style="108" customWidth="1"/>
    <col min="9978" max="9978" width="8.62962962962963" style="108" customWidth="1"/>
    <col min="9979" max="9979" width="43.75" style="108" customWidth="1"/>
    <col min="9980" max="9980" width="22.25" style="108" customWidth="1"/>
    <col min="9981" max="9981" width="12.3796296296296" style="108" customWidth="1"/>
    <col min="9982" max="10232" width="8.87962962962963" style="108"/>
    <col min="10233" max="10233" width="9" style="108" customWidth="1"/>
    <col min="10234" max="10234" width="8.62962962962963" style="108" customWidth="1"/>
    <col min="10235" max="10235" width="43.75" style="108" customWidth="1"/>
    <col min="10236" max="10236" width="22.25" style="108" customWidth="1"/>
    <col min="10237" max="10237" width="12.3796296296296" style="108" customWidth="1"/>
    <col min="10238" max="10488" width="8.87962962962963" style="108"/>
    <col min="10489" max="10489" width="9" style="108" customWidth="1"/>
    <col min="10490" max="10490" width="8.62962962962963" style="108" customWidth="1"/>
    <col min="10491" max="10491" width="43.75" style="108" customWidth="1"/>
    <col min="10492" max="10492" width="22.25" style="108" customWidth="1"/>
    <col min="10493" max="10493" width="12.3796296296296" style="108" customWidth="1"/>
    <col min="10494" max="10744" width="8.87962962962963" style="108"/>
    <col min="10745" max="10745" width="9" style="108" customWidth="1"/>
    <col min="10746" max="10746" width="8.62962962962963" style="108" customWidth="1"/>
    <col min="10747" max="10747" width="43.75" style="108" customWidth="1"/>
    <col min="10748" max="10748" width="22.25" style="108" customWidth="1"/>
    <col min="10749" max="10749" width="12.3796296296296" style="108" customWidth="1"/>
    <col min="10750" max="11000" width="8.87962962962963" style="108"/>
    <col min="11001" max="11001" width="9" style="108" customWidth="1"/>
    <col min="11002" max="11002" width="8.62962962962963" style="108" customWidth="1"/>
    <col min="11003" max="11003" width="43.75" style="108" customWidth="1"/>
    <col min="11004" max="11004" width="22.25" style="108" customWidth="1"/>
    <col min="11005" max="11005" width="12.3796296296296" style="108" customWidth="1"/>
    <col min="11006" max="11256" width="8.87962962962963" style="108"/>
    <col min="11257" max="11257" width="9" style="108" customWidth="1"/>
    <col min="11258" max="11258" width="8.62962962962963" style="108" customWidth="1"/>
    <col min="11259" max="11259" width="43.75" style="108" customWidth="1"/>
    <col min="11260" max="11260" width="22.25" style="108" customWidth="1"/>
    <col min="11261" max="11261" width="12.3796296296296" style="108" customWidth="1"/>
    <col min="11262" max="11512" width="8.87962962962963" style="108"/>
    <col min="11513" max="11513" width="9" style="108" customWidth="1"/>
    <col min="11514" max="11514" width="8.62962962962963" style="108" customWidth="1"/>
    <col min="11515" max="11515" width="43.75" style="108" customWidth="1"/>
    <col min="11516" max="11516" width="22.25" style="108" customWidth="1"/>
    <col min="11517" max="11517" width="12.3796296296296" style="108" customWidth="1"/>
    <col min="11518" max="11768" width="8.87962962962963" style="108"/>
    <col min="11769" max="11769" width="9" style="108" customWidth="1"/>
    <col min="11770" max="11770" width="8.62962962962963" style="108" customWidth="1"/>
    <col min="11771" max="11771" width="43.75" style="108" customWidth="1"/>
    <col min="11772" max="11772" width="22.25" style="108" customWidth="1"/>
    <col min="11773" max="11773" width="12.3796296296296" style="108" customWidth="1"/>
    <col min="11774" max="12024" width="8.87962962962963" style="108"/>
    <col min="12025" max="12025" width="9" style="108" customWidth="1"/>
    <col min="12026" max="12026" width="8.62962962962963" style="108" customWidth="1"/>
    <col min="12027" max="12027" width="43.75" style="108" customWidth="1"/>
    <col min="12028" max="12028" width="22.25" style="108" customWidth="1"/>
    <col min="12029" max="12029" width="12.3796296296296" style="108" customWidth="1"/>
    <col min="12030" max="12280" width="8.87962962962963" style="108"/>
    <col min="12281" max="12281" width="9" style="108" customWidth="1"/>
    <col min="12282" max="12282" width="8.62962962962963" style="108" customWidth="1"/>
    <col min="12283" max="12283" width="43.75" style="108" customWidth="1"/>
    <col min="12284" max="12284" width="22.25" style="108" customWidth="1"/>
    <col min="12285" max="12285" width="12.3796296296296" style="108" customWidth="1"/>
    <col min="12286" max="12536" width="8.87962962962963" style="108"/>
    <col min="12537" max="12537" width="9" style="108" customWidth="1"/>
    <col min="12538" max="12538" width="8.62962962962963" style="108" customWidth="1"/>
    <col min="12539" max="12539" width="43.75" style="108" customWidth="1"/>
    <col min="12540" max="12540" width="22.25" style="108" customWidth="1"/>
    <col min="12541" max="12541" width="12.3796296296296" style="108" customWidth="1"/>
    <col min="12542" max="12792" width="8.87962962962963" style="108"/>
    <col min="12793" max="12793" width="9" style="108" customWidth="1"/>
    <col min="12794" max="12794" width="8.62962962962963" style="108" customWidth="1"/>
    <col min="12795" max="12795" width="43.75" style="108" customWidth="1"/>
    <col min="12796" max="12796" width="22.25" style="108" customWidth="1"/>
    <col min="12797" max="12797" width="12.3796296296296" style="108" customWidth="1"/>
    <col min="12798" max="13048" width="8.87962962962963" style="108"/>
    <col min="13049" max="13049" width="9" style="108" customWidth="1"/>
    <col min="13050" max="13050" width="8.62962962962963" style="108" customWidth="1"/>
    <col min="13051" max="13051" width="43.75" style="108" customWidth="1"/>
    <col min="13052" max="13052" width="22.25" style="108" customWidth="1"/>
    <col min="13053" max="13053" width="12.3796296296296" style="108" customWidth="1"/>
    <col min="13054" max="13304" width="8.87962962962963" style="108"/>
    <col min="13305" max="13305" width="9" style="108" customWidth="1"/>
    <col min="13306" max="13306" width="8.62962962962963" style="108" customWidth="1"/>
    <col min="13307" max="13307" width="43.75" style="108" customWidth="1"/>
    <col min="13308" max="13308" width="22.25" style="108" customWidth="1"/>
    <col min="13309" max="13309" width="12.3796296296296" style="108" customWidth="1"/>
    <col min="13310" max="13560" width="8.87962962962963" style="108"/>
    <col min="13561" max="13561" width="9" style="108" customWidth="1"/>
    <col min="13562" max="13562" width="8.62962962962963" style="108" customWidth="1"/>
    <col min="13563" max="13563" width="43.75" style="108" customWidth="1"/>
    <col min="13564" max="13564" width="22.25" style="108" customWidth="1"/>
    <col min="13565" max="13565" width="12.3796296296296" style="108" customWidth="1"/>
    <col min="13566" max="13816" width="8.87962962962963" style="108"/>
    <col min="13817" max="13817" width="9" style="108" customWidth="1"/>
    <col min="13818" max="13818" width="8.62962962962963" style="108" customWidth="1"/>
    <col min="13819" max="13819" width="43.75" style="108" customWidth="1"/>
    <col min="13820" max="13820" width="22.25" style="108" customWidth="1"/>
    <col min="13821" max="13821" width="12.3796296296296" style="108" customWidth="1"/>
    <col min="13822" max="14072" width="8.87962962962963" style="108"/>
    <col min="14073" max="14073" width="9" style="108" customWidth="1"/>
    <col min="14074" max="14074" width="8.62962962962963" style="108" customWidth="1"/>
    <col min="14075" max="14075" width="43.75" style="108" customWidth="1"/>
    <col min="14076" max="14076" width="22.25" style="108" customWidth="1"/>
    <col min="14077" max="14077" width="12.3796296296296" style="108" customWidth="1"/>
    <col min="14078" max="14328" width="8.87962962962963" style="108"/>
    <col min="14329" max="14329" width="9" style="108" customWidth="1"/>
    <col min="14330" max="14330" width="8.62962962962963" style="108" customWidth="1"/>
    <col min="14331" max="14331" width="43.75" style="108" customWidth="1"/>
    <col min="14332" max="14332" width="22.25" style="108" customWidth="1"/>
    <col min="14333" max="14333" width="12.3796296296296" style="108" customWidth="1"/>
    <col min="14334" max="14584" width="8.87962962962963" style="108"/>
    <col min="14585" max="14585" width="9" style="108" customWidth="1"/>
    <col min="14586" max="14586" width="8.62962962962963" style="108" customWidth="1"/>
    <col min="14587" max="14587" width="43.75" style="108" customWidth="1"/>
    <col min="14588" max="14588" width="22.25" style="108" customWidth="1"/>
    <col min="14589" max="14589" width="12.3796296296296" style="108" customWidth="1"/>
    <col min="14590" max="14840" width="8.87962962962963" style="108"/>
    <col min="14841" max="14841" width="9" style="108" customWidth="1"/>
    <col min="14842" max="14842" width="8.62962962962963" style="108" customWidth="1"/>
    <col min="14843" max="14843" width="43.75" style="108" customWidth="1"/>
    <col min="14844" max="14844" width="22.25" style="108" customWidth="1"/>
    <col min="14845" max="14845" width="12.3796296296296" style="108" customWidth="1"/>
    <col min="14846" max="15096" width="8.87962962962963" style="108"/>
    <col min="15097" max="15097" width="9" style="108" customWidth="1"/>
    <col min="15098" max="15098" width="8.62962962962963" style="108" customWidth="1"/>
    <col min="15099" max="15099" width="43.75" style="108" customWidth="1"/>
    <col min="15100" max="15100" width="22.25" style="108" customWidth="1"/>
    <col min="15101" max="15101" width="12.3796296296296" style="108" customWidth="1"/>
    <col min="15102" max="15352" width="8.87962962962963" style="108"/>
    <col min="15353" max="15353" width="9" style="108" customWidth="1"/>
    <col min="15354" max="15354" width="8.62962962962963" style="108" customWidth="1"/>
    <col min="15355" max="15355" width="43.75" style="108" customWidth="1"/>
    <col min="15356" max="15356" width="22.25" style="108" customWidth="1"/>
    <col min="15357" max="15357" width="12.3796296296296" style="108" customWidth="1"/>
    <col min="15358" max="15608" width="8.87962962962963" style="108"/>
    <col min="15609" max="15609" width="9" style="108" customWidth="1"/>
    <col min="15610" max="15610" width="8.62962962962963" style="108" customWidth="1"/>
    <col min="15611" max="15611" width="43.75" style="108" customWidth="1"/>
    <col min="15612" max="15612" width="22.25" style="108" customWidth="1"/>
    <col min="15613" max="15613" width="12.3796296296296" style="108" customWidth="1"/>
    <col min="15614" max="15864" width="8.87962962962963" style="108"/>
    <col min="15865" max="15865" width="9" style="108" customWidth="1"/>
    <col min="15866" max="15866" width="8.62962962962963" style="108" customWidth="1"/>
    <col min="15867" max="15867" width="43.75" style="108" customWidth="1"/>
    <col min="15868" max="15868" width="22.25" style="108" customWidth="1"/>
    <col min="15869" max="15869" width="12.3796296296296" style="108" customWidth="1"/>
    <col min="15870" max="16120" width="8.87962962962963" style="108"/>
    <col min="16121" max="16121" width="9" style="108" customWidth="1"/>
    <col min="16122" max="16122" width="8.62962962962963" style="108" customWidth="1"/>
    <col min="16123" max="16123" width="43.75" style="108" customWidth="1"/>
    <col min="16124" max="16124" width="22.25" style="108" customWidth="1"/>
    <col min="16125" max="16125" width="12.3796296296296" style="108" customWidth="1"/>
    <col min="16126" max="16384" width="8.87962962962963" style="108"/>
  </cols>
  <sheetData>
    <row r="1" spans="2:2">
      <c r="B1" s="110" t="s">
        <v>32</v>
      </c>
    </row>
    <row r="2" ht="26.45" customHeight="1" spans="1:7">
      <c r="A2" s="113" t="s">
        <v>33</v>
      </c>
      <c r="B2" s="114"/>
      <c r="C2" s="113"/>
      <c r="D2" s="113"/>
      <c r="E2" s="115"/>
      <c r="F2" s="113"/>
      <c r="G2" s="113"/>
    </row>
    <row r="3" ht="16.15" customHeight="1" spans="1:7">
      <c r="A3" s="116"/>
      <c r="B3" s="117"/>
      <c r="C3" s="116"/>
      <c r="D3" s="116"/>
      <c r="E3" s="118"/>
      <c r="F3" s="116"/>
      <c r="G3" s="119" t="s">
        <v>3</v>
      </c>
    </row>
    <row r="4" s="107" customFormat="1" ht="19.9" customHeight="1" spans="1:7">
      <c r="A4" s="120" t="s">
        <v>4</v>
      </c>
      <c r="B4" s="121" t="s">
        <v>34</v>
      </c>
      <c r="C4" s="120" t="s">
        <v>35</v>
      </c>
      <c r="D4" s="120" t="s">
        <v>6</v>
      </c>
      <c r="E4" s="122" t="s">
        <v>7</v>
      </c>
      <c r="F4" s="120" t="s">
        <v>36</v>
      </c>
      <c r="G4" s="123" t="s">
        <v>9</v>
      </c>
    </row>
    <row r="5" s="107" customFormat="1" ht="17.45" customHeight="1" spans="1:7">
      <c r="A5" s="124"/>
      <c r="B5" s="125"/>
      <c r="C5" s="126" t="s">
        <v>37</v>
      </c>
      <c r="D5" s="127">
        <f>D6+D236+D276+D295+D385+D437+D493+D550+D674+D746+D824+D847+D958+D1022+D1086+D1106+D1136+D1181+D1201+D1259+D1316+D1317</f>
        <v>2868.77</v>
      </c>
      <c r="E5" s="128">
        <f>E6+E236+E276+E295+E385+E437+E493+E550+E674+E746+E824+E847+E958+E1022+E1086+E1106+E1136+E1181+E1201+E1259+E1316+E1317</f>
        <v>2047.3122</v>
      </c>
      <c r="F5" s="129">
        <f>IF(D5=0,"",E5/D5*100)</f>
        <v>71.3655050770888</v>
      </c>
      <c r="G5" s="130"/>
    </row>
    <row r="6" ht="16.15" customHeight="1" spans="1:7">
      <c r="A6" s="131">
        <f>ROW()-5</f>
        <v>1</v>
      </c>
      <c r="B6" s="132">
        <v>201</v>
      </c>
      <c r="C6" s="133" t="s">
        <v>38</v>
      </c>
      <c r="D6" s="133">
        <f>D7+D19+D28+D39+D51+D62+D73+D81+D90+D103+D123+D112+D135+D142+D150+D156+D163+D170+D177+D184+D191+D199+D205+D211+D218+D233</f>
        <v>616.32</v>
      </c>
      <c r="E6" s="134">
        <f>E7+E19+E28+E39+E51+E62+E73+E81+E90+E103+E123+E112+E135+E142+E150+E156+E163+E170+E177+E184+E191+E199+E205+E211+E218+E233</f>
        <v>589.276</v>
      </c>
      <c r="F6" s="133">
        <f t="shared" ref="F6:F69" si="0">IF(D6=0,"",E6/D6*100)</f>
        <v>95.6120197300104</v>
      </c>
      <c r="G6" s="135"/>
    </row>
    <row r="7" ht="16.15" customHeight="1" spans="1:7">
      <c r="A7" s="131">
        <f t="shared" ref="A7:A70" si="1">ROW()-5</f>
        <v>2</v>
      </c>
      <c r="B7" s="136">
        <v>20101</v>
      </c>
      <c r="C7" s="137" t="s">
        <v>39</v>
      </c>
      <c r="D7" s="137">
        <f>SUM(D8:D18)</f>
        <v>0</v>
      </c>
      <c r="E7" s="138">
        <f>SUM(E8:E18)</f>
        <v>4</v>
      </c>
      <c r="F7" s="137" t="str">
        <f t="shared" si="0"/>
        <v/>
      </c>
      <c r="G7" s="135"/>
    </row>
    <row r="8" ht="16.15" customHeight="1" spans="1:7">
      <c r="A8" s="131">
        <f t="shared" si="1"/>
        <v>3</v>
      </c>
      <c r="B8" s="139">
        <v>2010101</v>
      </c>
      <c r="C8" s="140" t="s">
        <v>40</v>
      </c>
      <c r="D8" s="137"/>
      <c r="E8" s="138"/>
      <c r="F8" s="137" t="str">
        <f t="shared" si="0"/>
        <v/>
      </c>
      <c r="G8" s="135"/>
    </row>
    <row r="9" ht="16.15" customHeight="1" spans="1:7">
      <c r="A9" s="131">
        <f t="shared" si="1"/>
        <v>4</v>
      </c>
      <c r="B9" s="139" t="s">
        <v>41</v>
      </c>
      <c r="C9" s="140" t="s">
        <v>42</v>
      </c>
      <c r="D9" s="141"/>
      <c r="E9" s="142"/>
      <c r="F9" s="141" t="str">
        <f t="shared" si="0"/>
        <v/>
      </c>
      <c r="G9" s="135"/>
    </row>
    <row r="10" ht="16.15" customHeight="1" spans="1:7">
      <c r="A10" s="131">
        <f t="shared" si="1"/>
        <v>5</v>
      </c>
      <c r="B10" s="139" t="s">
        <v>43</v>
      </c>
      <c r="C10" s="140" t="s">
        <v>44</v>
      </c>
      <c r="D10" s="141"/>
      <c r="E10" s="142"/>
      <c r="F10" s="141" t="str">
        <f t="shared" si="0"/>
        <v/>
      </c>
      <c r="G10" s="135"/>
    </row>
    <row r="11" ht="16.15" customHeight="1" spans="1:7">
      <c r="A11" s="131">
        <f t="shared" si="1"/>
        <v>6</v>
      </c>
      <c r="B11" s="139" t="s">
        <v>45</v>
      </c>
      <c r="C11" s="140" t="s">
        <v>46</v>
      </c>
      <c r="D11" s="141"/>
      <c r="E11" s="142"/>
      <c r="F11" s="141" t="str">
        <f t="shared" si="0"/>
        <v/>
      </c>
      <c r="G11" s="135"/>
    </row>
    <row r="12" ht="16.15" customHeight="1" spans="1:7">
      <c r="A12" s="131">
        <f t="shared" si="1"/>
        <v>7</v>
      </c>
      <c r="B12" s="139" t="s">
        <v>47</v>
      </c>
      <c r="C12" s="140" t="s">
        <v>48</v>
      </c>
      <c r="D12" s="141"/>
      <c r="E12" s="142"/>
      <c r="F12" s="141" t="str">
        <f t="shared" si="0"/>
        <v/>
      </c>
      <c r="G12" s="135"/>
    </row>
    <row r="13" ht="16.15" customHeight="1" spans="1:7">
      <c r="A13" s="131">
        <f t="shared" si="1"/>
        <v>8</v>
      </c>
      <c r="B13" s="139" t="s">
        <v>49</v>
      </c>
      <c r="C13" s="140" t="s">
        <v>50</v>
      </c>
      <c r="D13" s="141"/>
      <c r="E13" s="142"/>
      <c r="F13" s="141" t="str">
        <f t="shared" si="0"/>
        <v/>
      </c>
      <c r="G13" s="135"/>
    </row>
    <row r="14" ht="16.15" customHeight="1" spans="1:7">
      <c r="A14" s="131">
        <f t="shared" si="1"/>
        <v>9</v>
      </c>
      <c r="B14" s="139" t="s">
        <v>51</v>
      </c>
      <c r="C14" s="140" t="s">
        <v>52</v>
      </c>
      <c r="D14" s="141"/>
      <c r="E14" s="142"/>
      <c r="F14" s="141" t="str">
        <f t="shared" si="0"/>
        <v/>
      </c>
      <c r="G14" s="135"/>
    </row>
    <row r="15" ht="16.15" customHeight="1" spans="1:7">
      <c r="A15" s="131">
        <f t="shared" si="1"/>
        <v>10</v>
      </c>
      <c r="B15" s="139" t="s">
        <v>53</v>
      </c>
      <c r="C15" s="140" t="s">
        <v>54</v>
      </c>
      <c r="D15" s="141"/>
      <c r="E15" s="142">
        <v>4</v>
      </c>
      <c r="F15" s="141" t="str">
        <f t="shared" si="0"/>
        <v/>
      </c>
      <c r="G15" s="135"/>
    </row>
    <row r="16" ht="16.15" customHeight="1" spans="1:7">
      <c r="A16" s="131">
        <f t="shared" si="1"/>
        <v>11</v>
      </c>
      <c r="B16" s="139" t="s">
        <v>55</v>
      </c>
      <c r="C16" s="140" t="s">
        <v>56</v>
      </c>
      <c r="D16" s="141"/>
      <c r="E16" s="142"/>
      <c r="F16" s="141" t="str">
        <f t="shared" si="0"/>
        <v/>
      </c>
      <c r="G16" s="135"/>
    </row>
    <row r="17" ht="16.15" customHeight="1" spans="1:7">
      <c r="A17" s="131">
        <f t="shared" si="1"/>
        <v>12</v>
      </c>
      <c r="B17" s="139" t="s">
        <v>57</v>
      </c>
      <c r="C17" s="140" t="s">
        <v>58</v>
      </c>
      <c r="D17" s="141"/>
      <c r="E17" s="142"/>
      <c r="F17" s="141" t="str">
        <f t="shared" si="0"/>
        <v/>
      </c>
      <c r="G17" s="135"/>
    </row>
    <row r="18" ht="16.15" customHeight="1" spans="1:7">
      <c r="A18" s="131">
        <f t="shared" si="1"/>
        <v>13</v>
      </c>
      <c r="B18" s="139" t="s">
        <v>59</v>
      </c>
      <c r="C18" s="140" t="s">
        <v>60</v>
      </c>
      <c r="D18" s="137"/>
      <c r="E18" s="138"/>
      <c r="F18" s="137" t="str">
        <f t="shared" si="0"/>
        <v/>
      </c>
      <c r="G18" s="135"/>
    </row>
    <row r="19" ht="16.15" customHeight="1" spans="1:7">
      <c r="A19" s="131">
        <f t="shared" si="1"/>
        <v>14</v>
      </c>
      <c r="B19" s="136">
        <v>20102</v>
      </c>
      <c r="C19" s="137" t="s">
        <v>61</v>
      </c>
      <c r="D19" s="137">
        <f>SUM(D20:D27)</f>
        <v>0</v>
      </c>
      <c r="E19" s="138">
        <f>SUM(E20:E27)</f>
        <v>0</v>
      </c>
      <c r="F19" s="137" t="str">
        <f t="shared" si="0"/>
        <v/>
      </c>
      <c r="G19" s="135"/>
    </row>
    <row r="20" ht="16.15" customHeight="1" spans="1:7">
      <c r="A20" s="131">
        <f t="shared" si="1"/>
        <v>15</v>
      </c>
      <c r="B20" s="139" t="s">
        <v>62</v>
      </c>
      <c r="C20" s="140" t="s">
        <v>40</v>
      </c>
      <c r="D20" s="137"/>
      <c r="E20" s="138"/>
      <c r="F20" s="137" t="str">
        <f t="shared" si="0"/>
        <v/>
      </c>
      <c r="G20" s="135"/>
    </row>
    <row r="21" ht="16.15" customHeight="1" spans="1:7">
      <c r="A21" s="131">
        <f t="shared" si="1"/>
        <v>16</v>
      </c>
      <c r="B21" s="139" t="s">
        <v>63</v>
      </c>
      <c r="C21" s="140" t="s">
        <v>42</v>
      </c>
      <c r="D21" s="137"/>
      <c r="E21" s="138"/>
      <c r="F21" s="137" t="str">
        <f t="shared" si="0"/>
        <v/>
      </c>
      <c r="G21" s="135"/>
    </row>
    <row r="22" ht="16.15" customHeight="1" spans="1:7">
      <c r="A22" s="131">
        <f t="shared" si="1"/>
        <v>17</v>
      </c>
      <c r="B22" s="139" t="s">
        <v>64</v>
      </c>
      <c r="C22" s="140" t="s">
        <v>44</v>
      </c>
      <c r="D22" s="137"/>
      <c r="E22" s="138"/>
      <c r="F22" s="137" t="str">
        <f t="shared" si="0"/>
        <v/>
      </c>
      <c r="G22" s="135"/>
    </row>
    <row r="23" ht="16.15" customHeight="1" spans="1:7">
      <c r="A23" s="131">
        <f t="shared" si="1"/>
        <v>18</v>
      </c>
      <c r="B23" s="139" t="s">
        <v>65</v>
      </c>
      <c r="C23" s="140" t="s">
        <v>66</v>
      </c>
      <c r="D23" s="137"/>
      <c r="E23" s="138"/>
      <c r="F23" s="137" t="str">
        <f t="shared" si="0"/>
        <v/>
      </c>
      <c r="G23" s="135"/>
    </row>
    <row r="24" ht="16.15" customHeight="1" spans="1:7">
      <c r="A24" s="131">
        <f t="shared" si="1"/>
        <v>19</v>
      </c>
      <c r="B24" s="139" t="s">
        <v>67</v>
      </c>
      <c r="C24" s="140" t="s">
        <v>68</v>
      </c>
      <c r="D24" s="137"/>
      <c r="E24" s="138"/>
      <c r="F24" s="137" t="str">
        <f t="shared" si="0"/>
        <v/>
      </c>
      <c r="G24" s="135"/>
    </row>
    <row r="25" ht="16.15" customHeight="1" spans="1:7">
      <c r="A25" s="131">
        <f t="shared" si="1"/>
        <v>20</v>
      </c>
      <c r="B25" s="139" t="s">
        <v>69</v>
      </c>
      <c r="C25" s="140" t="s">
        <v>70</v>
      </c>
      <c r="D25" s="137"/>
      <c r="E25" s="138"/>
      <c r="F25" s="137" t="str">
        <f t="shared" si="0"/>
        <v/>
      </c>
      <c r="G25" s="135"/>
    </row>
    <row r="26" ht="16.15" customHeight="1" spans="1:7">
      <c r="A26" s="131">
        <f t="shared" si="1"/>
        <v>21</v>
      </c>
      <c r="B26" s="139" t="s">
        <v>71</v>
      </c>
      <c r="C26" s="140" t="s">
        <v>58</v>
      </c>
      <c r="D26" s="137"/>
      <c r="E26" s="138"/>
      <c r="F26" s="137" t="str">
        <f t="shared" si="0"/>
        <v/>
      </c>
      <c r="G26" s="135"/>
    </row>
    <row r="27" ht="16.15" customHeight="1" spans="1:7">
      <c r="A27" s="131">
        <f t="shared" si="1"/>
        <v>22</v>
      </c>
      <c r="B27" s="139" t="s">
        <v>72</v>
      </c>
      <c r="C27" s="140" t="s">
        <v>73</v>
      </c>
      <c r="D27" s="137"/>
      <c r="E27" s="138"/>
      <c r="F27" s="137" t="str">
        <f t="shared" si="0"/>
        <v/>
      </c>
      <c r="G27" s="135"/>
    </row>
    <row r="28" ht="16.15" customHeight="1" spans="1:7">
      <c r="A28" s="131">
        <f t="shared" si="1"/>
        <v>23</v>
      </c>
      <c r="B28" s="136">
        <v>20103</v>
      </c>
      <c r="C28" s="137" t="s">
        <v>74</v>
      </c>
      <c r="D28" s="137">
        <f>SUM(D29:D38)</f>
        <v>609.32</v>
      </c>
      <c r="E28" s="138">
        <f>SUM(E29:E38)</f>
        <v>558.766</v>
      </c>
      <c r="F28" s="137">
        <f t="shared" si="0"/>
        <v>91.7032101358892</v>
      </c>
      <c r="G28" s="135"/>
    </row>
    <row r="29" ht="15" customHeight="1" spans="1:7">
      <c r="A29" s="131">
        <f t="shared" si="1"/>
        <v>24</v>
      </c>
      <c r="B29" s="139" t="s">
        <v>75</v>
      </c>
      <c r="C29" s="140" t="s">
        <v>40</v>
      </c>
      <c r="D29" s="137">
        <v>443.73</v>
      </c>
      <c r="E29" s="138">
        <v>453.81</v>
      </c>
      <c r="F29" s="137">
        <f t="shared" si="0"/>
        <v>102.271651680076</v>
      </c>
      <c r="G29" s="135"/>
    </row>
    <row r="30" ht="16.15" customHeight="1" spans="1:7">
      <c r="A30" s="131">
        <f t="shared" si="1"/>
        <v>25</v>
      </c>
      <c r="B30" s="139" t="s">
        <v>76</v>
      </c>
      <c r="C30" s="140" t="s">
        <v>42</v>
      </c>
      <c r="D30" s="137">
        <v>7</v>
      </c>
      <c r="E30" s="138">
        <v>6</v>
      </c>
      <c r="F30" s="137">
        <f t="shared" si="0"/>
        <v>85.7142857142857</v>
      </c>
      <c r="G30" s="135"/>
    </row>
    <row r="31" ht="16.15" customHeight="1" spans="1:7">
      <c r="A31" s="131">
        <f t="shared" si="1"/>
        <v>26</v>
      </c>
      <c r="B31" s="139" t="s">
        <v>77</v>
      </c>
      <c r="C31" s="140" t="s">
        <v>44</v>
      </c>
      <c r="D31" s="137"/>
      <c r="E31" s="138"/>
      <c r="F31" s="137" t="str">
        <f t="shared" si="0"/>
        <v/>
      </c>
      <c r="G31" s="135"/>
    </row>
    <row r="32" ht="16.15" customHeight="1" spans="1:7">
      <c r="A32" s="131">
        <f t="shared" si="1"/>
        <v>27</v>
      </c>
      <c r="B32" s="139" t="s">
        <v>78</v>
      </c>
      <c r="C32" s="140" t="s">
        <v>79</v>
      </c>
      <c r="D32" s="137"/>
      <c r="E32" s="138"/>
      <c r="F32" s="137" t="str">
        <f t="shared" si="0"/>
        <v/>
      </c>
      <c r="G32" s="135"/>
    </row>
    <row r="33" ht="16.15" customHeight="1" spans="1:7">
      <c r="A33" s="131">
        <f t="shared" si="1"/>
        <v>28</v>
      </c>
      <c r="B33" s="139" t="s">
        <v>80</v>
      </c>
      <c r="C33" s="140" t="s">
        <v>81</v>
      </c>
      <c r="D33" s="137"/>
      <c r="E33" s="138"/>
      <c r="F33" s="137" t="str">
        <f t="shared" si="0"/>
        <v/>
      </c>
      <c r="G33" s="135"/>
    </row>
    <row r="34" ht="16.15" customHeight="1" spans="1:7">
      <c r="A34" s="131">
        <f t="shared" si="1"/>
        <v>29</v>
      </c>
      <c r="B34" s="139" t="s">
        <v>82</v>
      </c>
      <c r="C34" s="140" t="s">
        <v>83</v>
      </c>
      <c r="D34" s="137"/>
      <c r="E34" s="138"/>
      <c r="F34" s="137" t="str">
        <f t="shared" si="0"/>
        <v/>
      </c>
      <c r="G34" s="135"/>
    </row>
    <row r="35" ht="16.15" customHeight="1" spans="1:7">
      <c r="A35" s="131">
        <f t="shared" si="1"/>
        <v>30</v>
      </c>
      <c r="B35" s="139" t="s">
        <v>84</v>
      </c>
      <c r="C35" s="140" t="s">
        <v>85</v>
      </c>
      <c r="D35" s="137">
        <v>5</v>
      </c>
      <c r="E35" s="138">
        <v>4</v>
      </c>
      <c r="F35" s="137">
        <f t="shared" si="0"/>
        <v>80</v>
      </c>
      <c r="G35" s="135"/>
    </row>
    <row r="36" ht="16.15" customHeight="1" spans="1:7">
      <c r="A36" s="131">
        <f t="shared" si="1"/>
        <v>31</v>
      </c>
      <c r="B36" s="139" t="s">
        <v>86</v>
      </c>
      <c r="C36" s="140" t="s">
        <v>87</v>
      </c>
      <c r="D36" s="137"/>
      <c r="E36" s="138"/>
      <c r="F36" s="137" t="str">
        <f t="shared" si="0"/>
        <v/>
      </c>
      <c r="G36" s="135"/>
    </row>
    <row r="37" ht="16.15" customHeight="1" spans="1:7">
      <c r="A37" s="131">
        <f t="shared" si="1"/>
        <v>32</v>
      </c>
      <c r="B37" s="139" t="s">
        <v>88</v>
      </c>
      <c r="C37" s="140" t="s">
        <v>58</v>
      </c>
      <c r="D37" s="137">
        <v>63.02</v>
      </c>
      <c r="E37" s="143">
        <v>63.02</v>
      </c>
      <c r="F37" s="137">
        <f t="shared" si="0"/>
        <v>100</v>
      </c>
      <c r="G37" s="135"/>
    </row>
    <row r="38" ht="16.15" customHeight="1" spans="1:7">
      <c r="A38" s="131">
        <f t="shared" si="1"/>
        <v>33</v>
      </c>
      <c r="B38" s="139" t="s">
        <v>89</v>
      </c>
      <c r="C38" s="140" t="s">
        <v>90</v>
      </c>
      <c r="D38" s="137">
        <v>90.57</v>
      </c>
      <c r="E38" s="138">
        <v>31.936</v>
      </c>
      <c r="F38" s="137">
        <f t="shared" si="0"/>
        <v>35.261123992492</v>
      </c>
      <c r="G38" s="135"/>
    </row>
    <row r="39" ht="16.15" customHeight="1" spans="1:7">
      <c r="A39" s="131">
        <f t="shared" si="1"/>
        <v>34</v>
      </c>
      <c r="B39" s="136">
        <v>20104</v>
      </c>
      <c r="C39" s="137" t="s">
        <v>91</v>
      </c>
      <c r="D39" s="137">
        <f>SUM(D40:D50)</f>
        <v>0</v>
      </c>
      <c r="E39" s="138">
        <f>SUM(E40:E50)</f>
        <v>0</v>
      </c>
      <c r="F39" s="137" t="str">
        <f t="shared" si="0"/>
        <v/>
      </c>
      <c r="G39" s="135"/>
    </row>
    <row r="40" ht="16.15" customHeight="1" spans="1:7">
      <c r="A40" s="131">
        <f t="shared" si="1"/>
        <v>35</v>
      </c>
      <c r="B40" s="139" t="s">
        <v>92</v>
      </c>
      <c r="C40" s="137" t="s">
        <v>40</v>
      </c>
      <c r="D40" s="137"/>
      <c r="E40" s="138"/>
      <c r="F40" s="137" t="str">
        <f t="shared" si="0"/>
        <v/>
      </c>
      <c r="G40" s="135"/>
    </row>
    <row r="41" ht="16.15" customHeight="1" spans="1:7">
      <c r="A41" s="131">
        <f t="shared" si="1"/>
        <v>36</v>
      </c>
      <c r="B41" s="139" t="s">
        <v>93</v>
      </c>
      <c r="C41" s="137" t="s">
        <v>42</v>
      </c>
      <c r="D41" s="137"/>
      <c r="E41" s="138"/>
      <c r="F41" s="137" t="str">
        <f t="shared" si="0"/>
        <v/>
      </c>
      <c r="G41" s="135"/>
    </row>
    <row r="42" ht="16.15" customHeight="1" spans="1:7">
      <c r="A42" s="131">
        <f t="shared" si="1"/>
        <v>37</v>
      </c>
      <c r="B42" s="139" t="s">
        <v>94</v>
      </c>
      <c r="C42" s="137" t="s">
        <v>44</v>
      </c>
      <c r="D42" s="137"/>
      <c r="E42" s="138"/>
      <c r="F42" s="137" t="str">
        <f t="shared" si="0"/>
        <v/>
      </c>
      <c r="G42" s="135"/>
    </row>
    <row r="43" ht="16.15" customHeight="1" spans="1:7">
      <c r="A43" s="131">
        <f t="shared" si="1"/>
        <v>38</v>
      </c>
      <c r="B43" s="139" t="s">
        <v>95</v>
      </c>
      <c r="C43" s="137" t="s">
        <v>96</v>
      </c>
      <c r="D43" s="137"/>
      <c r="E43" s="138"/>
      <c r="F43" s="137" t="str">
        <f t="shared" si="0"/>
        <v/>
      </c>
      <c r="G43" s="135"/>
    </row>
    <row r="44" ht="16.15" customHeight="1" spans="1:7">
      <c r="A44" s="131">
        <f t="shared" si="1"/>
        <v>39</v>
      </c>
      <c r="B44" s="139" t="s">
        <v>97</v>
      </c>
      <c r="C44" s="137" t="s">
        <v>98</v>
      </c>
      <c r="D44" s="137"/>
      <c r="E44" s="138"/>
      <c r="F44" s="137" t="str">
        <f t="shared" si="0"/>
        <v/>
      </c>
      <c r="G44" s="135"/>
    </row>
    <row r="45" ht="16.15" customHeight="1" spans="1:7">
      <c r="A45" s="131">
        <f t="shared" si="1"/>
        <v>40</v>
      </c>
      <c r="B45" s="139" t="s">
        <v>99</v>
      </c>
      <c r="C45" s="137" t="s">
        <v>100</v>
      </c>
      <c r="D45" s="137"/>
      <c r="E45" s="138"/>
      <c r="F45" s="137" t="str">
        <f t="shared" si="0"/>
        <v/>
      </c>
      <c r="G45" s="135"/>
    </row>
    <row r="46" ht="16.15" customHeight="1" spans="1:7">
      <c r="A46" s="131">
        <f t="shared" si="1"/>
        <v>41</v>
      </c>
      <c r="B46" s="139" t="s">
        <v>101</v>
      </c>
      <c r="C46" s="137" t="s">
        <v>102</v>
      </c>
      <c r="D46" s="137"/>
      <c r="E46" s="138"/>
      <c r="F46" s="137" t="str">
        <f t="shared" si="0"/>
        <v/>
      </c>
      <c r="G46" s="135"/>
    </row>
    <row r="47" ht="16.15" customHeight="1" spans="1:7">
      <c r="A47" s="131">
        <f t="shared" si="1"/>
        <v>42</v>
      </c>
      <c r="B47" s="139" t="s">
        <v>103</v>
      </c>
      <c r="C47" s="137" t="s">
        <v>104</v>
      </c>
      <c r="D47" s="137"/>
      <c r="E47" s="138"/>
      <c r="F47" s="137" t="str">
        <f t="shared" si="0"/>
        <v/>
      </c>
      <c r="G47" s="135"/>
    </row>
    <row r="48" ht="16.15" customHeight="1" spans="1:7">
      <c r="A48" s="131">
        <f t="shared" si="1"/>
        <v>43</v>
      </c>
      <c r="B48" s="139" t="s">
        <v>105</v>
      </c>
      <c r="C48" s="137" t="s">
        <v>106</v>
      </c>
      <c r="D48" s="137"/>
      <c r="E48" s="138"/>
      <c r="F48" s="137" t="str">
        <f t="shared" si="0"/>
        <v/>
      </c>
      <c r="G48" s="135"/>
    </row>
    <row r="49" ht="16.15" customHeight="1" spans="1:7">
      <c r="A49" s="131">
        <f t="shared" si="1"/>
        <v>44</v>
      </c>
      <c r="B49" s="139" t="s">
        <v>107</v>
      </c>
      <c r="C49" s="137" t="s">
        <v>58</v>
      </c>
      <c r="D49" s="137"/>
      <c r="E49" s="138"/>
      <c r="F49" s="137" t="str">
        <f t="shared" si="0"/>
        <v/>
      </c>
      <c r="G49" s="135"/>
    </row>
    <row r="50" ht="16.15" customHeight="1" spans="1:7">
      <c r="A50" s="131">
        <f t="shared" si="1"/>
        <v>45</v>
      </c>
      <c r="B50" s="139" t="s">
        <v>108</v>
      </c>
      <c r="C50" s="137" t="s">
        <v>109</v>
      </c>
      <c r="D50" s="137"/>
      <c r="E50" s="138"/>
      <c r="F50" s="137" t="str">
        <f t="shared" si="0"/>
        <v/>
      </c>
      <c r="G50" s="135"/>
    </row>
    <row r="51" ht="16.15" customHeight="1" spans="1:7">
      <c r="A51" s="131">
        <f t="shared" si="1"/>
        <v>46</v>
      </c>
      <c r="B51" s="136">
        <v>20105</v>
      </c>
      <c r="C51" s="137" t="s">
        <v>110</v>
      </c>
      <c r="D51" s="137">
        <f>SUM(D52:D61)</f>
        <v>0</v>
      </c>
      <c r="E51" s="138">
        <f>SUM(E52:E61)</f>
        <v>0</v>
      </c>
      <c r="F51" s="137" t="str">
        <f t="shared" si="0"/>
        <v/>
      </c>
      <c r="G51" s="135"/>
    </row>
    <row r="52" ht="16.15" customHeight="1" spans="1:7">
      <c r="A52" s="131">
        <f t="shared" si="1"/>
        <v>47</v>
      </c>
      <c r="B52" s="139" t="s">
        <v>111</v>
      </c>
      <c r="C52" s="137" t="s">
        <v>40</v>
      </c>
      <c r="D52" s="137"/>
      <c r="E52" s="138"/>
      <c r="F52" s="137" t="str">
        <f t="shared" si="0"/>
        <v/>
      </c>
      <c r="G52" s="135"/>
    </row>
    <row r="53" ht="16.15" customHeight="1" spans="1:7">
      <c r="A53" s="131">
        <f t="shared" si="1"/>
        <v>48</v>
      </c>
      <c r="B53" s="139" t="s">
        <v>112</v>
      </c>
      <c r="C53" s="137" t="s">
        <v>42</v>
      </c>
      <c r="D53" s="137"/>
      <c r="E53" s="138"/>
      <c r="F53" s="137" t="str">
        <f t="shared" si="0"/>
        <v/>
      </c>
      <c r="G53" s="135"/>
    </row>
    <row r="54" ht="16.15" customHeight="1" spans="1:7">
      <c r="A54" s="131">
        <f t="shared" si="1"/>
        <v>49</v>
      </c>
      <c r="B54" s="139" t="s">
        <v>113</v>
      </c>
      <c r="C54" s="137" t="s">
        <v>44</v>
      </c>
      <c r="D54" s="137"/>
      <c r="E54" s="138"/>
      <c r="F54" s="137" t="str">
        <f t="shared" si="0"/>
        <v/>
      </c>
      <c r="G54" s="135"/>
    </row>
    <row r="55" ht="16.15" customHeight="1" spans="1:7">
      <c r="A55" s="131">
        <f t="shared" si="1"/>
        <v>50</v>
      </c>
      <c r="B55" s="139" t="s">
        <v>114</v>
      </c>
      <c r="C55" s="137" t="s">
        <v>115</v>
      </c>
      <c r="D55" s="137"/>
      <c r="E55" s="138"/>
      <c r="F55" s="137" t="str">
        <f t="shared" si="0"/>
        <v/>
      </c>
      <c r="G55" s="135"/>
    </row>
    <row r="56" ht="16.15" customHeight="1" spans="1:7">
      <c r="A56" s="131">
        <f t="shared" si="1"/>
        <v>51</v>
      </c>
      <c r="B56" s="139" t="s">
        <v>116</v>
      </c>
      <c r="C56" s="137" t="s">
        <v>117</v>
      </c>
      <c r="D56" s="137"/>
      <c r="E56" s="138"/>
      <c r="F56" s="137" t="str">
        <f t="shared" si="0"/>
        <v/>
      </c>
      <c r="G56" s="135"/>
    </row>
    <row r="57" ht="16.15" customHeight="1" spans="1:7">
      <c r="A57" s="131">
        <f t="shared" si="1"/>
        <v>52</v>
      </c>
      <c r="B57" s="139" t="s">
        <v>118</v>
      </c>
      <c r="C57" s="137" t="s">
        <v>119</v>
      </c>
      <c r="D57" s="137"/>
      <c r="E57" s="138"/>
      <c r="F57" s="137" t="str">
        <f t="shared" si="0"/>
        <v/>
      </c>
      <c r="G57" s="135"/>
    </row>
    <row r="58" ht="16.15" customHeight="1" spans="1:7">
      <c r="A58" s="131">
        <f t="shared" si="1"/>
        <v>53</v>
      </c>
      <c r="B58" s="139" t="s">
        <v>120</v>
      </c>
      <c r="C58" s="137" t="s">
        <v>121</v>
      </c>
      <c r="D58" s="137"/>
      <c r="E58" s="138"/>
      <c r="F58" s="137" t="str">
        <f t="shared" si="0"/>
        <v/>
      </c>
      <c r="G58" s="135"/>
    </row>
    <row r="59" ht="16.15" customHeight="1" spans="1:7">
      <c r="A59" s="131">
        <f t="shared" si="1"/>
        <v>54</v>
      </c>
      <c r="B59" s="139" t="s">
        <v>122</v>
      </c>
      <c r="C59" s="137" t="s">
        <v>123</v>
      </c>
      <c r="D59" s="137"/>
      <c r="E59" s="138"/>
      <c r="F59" s="137" t="str">
        <f t="shared" si="0"/>
        <v/>
      </c>
      <c r="G59" s="135"/>
    </row>
    <row r="60" ht="16.15" customHeight="1" spans="1:7">
      <c r="A60" s="131">
        <f t="shared" si="1"/>
        <v>55</v>
      </c>
      <c r="B60" s="139" t="s">
        <v>124</v>
      </c>
      <c r="C60" s="137" t="s">
        <v>58</v>
      </c>
      <c r="D60" s="137"/>
      <c r="E60" s="138"/>
      <c r="F60" s="137" t="str">
        <f t="shared" si="0"/>
        <v/>
      </c>
      <c r="G60" s="135"/>
    </row>
    <row r="61" ht="16.15" customHeight="1" spans="1:7">
      <c r="A61" s="131">
        <f t="shared" si="1"/>
        <v>56</v>
      </c>
      <c r="B61" s="139" t="s">
        <v>125</v>
      </c>
      <c r="C61" s="137" t="s">
        <v>126</v>
      </c>
      <c r="D61" s="137"/>
      <c r="E61" s="138"/>
      <c r="F61" s="137" t="str">
        <f t="shared" si="0"/>
        <v/>
      </c>
      <c r="G61" s="135"/>
    </row>
    <row r="62" ht="16.15" customHeight="1" spans="1:7">
      <c r="A62" s="131">
        <f t="shared" si="1"/>
        <v>57</v>
      </c>
      <c r="B62" s="136">
        <v>20106</v>
      </c>
      <c r="C62" s="137" t="s">
        <v>127</v>
      </c>
      <c r="D62" s="137">
        <f>SUM(D63:D72)</f>
        <v>0</v>
      </c>
      <c r="E62" s="138">
        <f>SUM(E63:E72)</f>
        <v>0</v>
      </c>
      <c r="F62" s="137" t="str">
        <f t="shared" si="0"/>
        <v/>
      </c>
      <c r="G62" s="135"/>
    </row>
    <row r="63" ht="16.15" customHeight="1" spans="1:7">
      <c r="A63" s="131">
        <f t="shared" si="1"/>
        <v>58</v>
      </c>
      <c r="B63" s="139" t="s">
        <v>128</v>
      </c>
      <c r="C63" s="137" t="s">
        <v>40</v>
      </c>
      <c r="D63" s="137"/>
      <c r="E63" s="138"/>
      <c r="F63" s="137" t="str">
        <f t="shared" si="0"/>
        <v/>
      </c>
      <c r="G63" s="135"/>
    </row>
    <row r="64" ht="16.15" customHeight="1" spans="1:7">
      <c r="A64" s="131">
        <f t="shared" si="1"/>
        <v>59</v>
      </c>
      <c r="B64" s="139" t="s">
        <v>129</v>
      </c>
      <c r="C64" s="137" t="s">
        <v>42</v>
      </c>
      <c r="D64" s="137"/>
      <c r="E64" s="138"/>
      <c r="F64" s="137" t="str">
        <f t="shared" si="0"/>
        <v/>
      </c>
      <c r="G64" s="135"/>
    </row>
    <row r="65" ht="16.15" customHeight="1" spans="1:7">
      <c r="A65" s="131">
        <f t="shared" si="1"/>
        <v>60</v>
      </c>
      <c r="B65" s="139" t="s">
        <v>130</v>
      </c>
      <c r="C65" s="137" t="s">
        <v>44</v>
      </c>
      <c r="D65" s="137"/>
      <c r="E65" s="138"/>
      <c r="F65" s="137" t="str">
        <f t="shared" si="0"/>
        <v/>
      </c>
      <c r="G65" s="135"/>
    </row>
    <row r="66" ht="16.15" customHeight="1" spans="1:7">
      <c r="A66" s="131">
        <f t="shared" si="1"/>
        <v>61</v>
      </c>
      <c r="B66" s="139" t="s">
        <v>131</v>
      </c>
      <c r="C66" s="137" t="s">
        <v>132</v>
      </c>
      <c r="D66" s="137"/>
      <c r="E66" s="138"/>
      <c r="F66" s="137" t="str">
        <f t="shared" si="0"/>
        <v/>
      </c>
      <c r="G66" s="135"/>
    </row>
    <row r="67" ht="16.15" customHeight="1" spans="1:7">
      <c r="A67" s="131">
        <f t="shared" si="1"/>
        <v>62</v>
      </c>
      <c r="B67" s="139" t="s">
        <v>133</v>
      </c>
      <c r="C67" s="137" t="s">
        <v>134</v>
      </c>
      <c r="D67" s="137"/>
      <c r="E67" s="138"/>
      <c r="F67" s="137" t="str">
        <f t="shared" si="0"/>
        <v/>
      </c>
      <c r="G67" s="135"/>
    </row>
    <row r="68" ht="16.15" customHeight="1" spans="1:7">
      <c r="A68" s="131">
        <f t="shared" si="1"/>
        <v>63</v>
      </c>
      <c r="B68" s="139" t="s">
        <v>135</v>
      </c>
      <c r="C68" s="137" t="s">
        <v>136</v>
      </c>
      <c r="D68" s="137"/>
      <c r="E68" s="138"/>
      <c r="F68" s="137" t="str">
        <f t="shared" si="0"/>
        <v/>
      </c>
      <c r="G68" s="135"/>
    </row>
    <row r="69" ht="16.15" customHeight="1" spans="1:7">
      <c r="A69" s="131">
        <f t="shared" si="1"/>
        <v>64</v>
      </c>
      <c r="B69" s="139" t="s">
        <v>137</v>
      </c>
      <c r="C69" s="137" t="s">
        <v>138</v>
      </c>
      <c r="D69" s="137"/>
      <c r="E69" s="138"/>
      <c r="F69" s="137" t="str">
        <f t="shared" si="0"/>
        <v/>
      </c>
      <c r="G69" s="135"/>
    </row>
    <row r="70" ht="16.15" customHeight="1" spans="1:7">
      <c r="A70" s="131">
        <f t="shared" si="1"/>
        <v>65</v>
      </c>
      <c r="B70" s="139" t="s">
        <v>139</v>
      </c>
      <c r="C70" s="137" t="s">
        <v>140</v>
      </c>
      <c r="D70" s="137"/>
      <c r="E70" s="138"/>
      <c r="F70" s="137" t="str">
        <f t="shared" ref="F70:F119" si="2">IF(D70=0,"",E70/D70*100)</f>
        <v/>
      </c>
      <c r="G70" s="135"/>
    </row>
    <row r="71" ht="16.15" customHeight="1" spans="1:7">
      <c r="A71" s="131">
        <f t="shared" ref="A71:A124" si="3">ROW()-5</f>
        <v>66</v>
      </c>
      <c r="B71" s="139" t="s">
        <v>141</v>
      </c>
      <c r="C71" s="137" t="s">
        <v>58</v>
      </c>
      <c r="D71" s="137"/>
      <c r="E71" s="138"/>
      <c r="F71" s="137" t="str">
        <f t="shared" si="2"/>
        <v/>
      </c>
      <c r="G71" s="135"/>
    </row>
    <row r="72" ht="16.15" customHeight="1" spans="1:7">
      <c r="A72" s="131">
        <f t="shared" si="3"/>
        <v>67</v>
      </c>
      <c r="B72" s="139" t="s">
        <v>142</v>
      </c>
      <c r="C72" s="137" t="s">
        <v>143</v>
      </c>
      <c r="D72" s="137"/>
      <c r="E72" s="138"/>
      <c r="F72" s="137" t="str">
        <f t="shared" si="2"/>
        <v/>
      </c>
      <c r="G72" s="135"/>
    </row>
    <row r="73" ht="16.15" customHeight="1" spans="1:7">
      <c r="A73" s="131">
        <f t="shared" si="3"/>
        <v>68</v>
      </c>
      <c r="B73" s="136">
        <v>20107</v>
      </c>
      <c r="C73" s="137" t="s">
        <v>144</v>
      </c>
      <c r="D73" s="137">
        <f>SUM(D74:D80)</f>
        <v>0</v>
      </c>
      <c r="E73" s="138">
        <f>SUM(E74:E80)</f>
        <v>0</v>
      </c>
      <c r="F73" s="137" t="str">
        <f t="shared" si="2"/>
        <v/>
      </c>
      <c r="G73" s="135"/>
    </row>
    <row r="74" ht="16.15" customHeight="1" spans="1:7">
      <c r="A74" s="131">
        <f t="shared" si="3"/>
        <v>69</v>
      </c>
      <c r="B74" s="139" t="s">
        <v>145</v>
      </c>
      <c r="C74" s="137" t="s">
        <v>40</v>
      </c>
      <c r="D74" s="137"/>
      <c r="E74" s="138"/>
      <c r="F74" s="137" t="str">
        <f t="shared" si="2"/>
        <v/>
      </c>
      <c r="G74" s="135"/>
    </row>
    <row r="75" ht="16.15" customHeight="1" spans="1:7">
      <c r="A75" s="131">
        <f t="shared" si="3"/>
        <v>70</v>
      </c>
      <c r="B75" s="139" t="s">
        <v>146</v>
      </c>
      <c r="C75" s="137" t="s">
        <v>42</v>
      </c>
      <c r="D75" s="137"/>
      <c r="E75" s="138"/>
      <c r="F75" s="137" t="str">
        <f t="shared" si="2"/>
        <v/>
      </c>
      <c r="G75" s="135"/>
    </row>
    <row r="76" ht="16.15" customHeight="1" spans="1:7">
      <c r="A76" s="131">
        <f t="shared" si="3"/>
        <v>71</v>
      </c>
      <c r="B76" s="139" t="s">
        <v>147</v>
      </c>
      <c r="C76" s="137" t="s">
        <v>44</v>
      </c>
      <c r="D76" s="137"/>
      <c r="E76" s="138"/>
      <c r="F76" s="137" t="str">
        <f t="shared" si="2"/>
        <v/>
      </c>
      <c r="G76" s="135"/>
    </row>
    <row r="77" ht="16.15" customHeight="1" spans="1:7">
      <c r="A77" s="131">
        <f t="shared" si="3"/>
        <v>72</v>
      </c>
      <c r="B77" s="139" t="s">
        <v>148</v>
      </c>
      <c r="C77" s="137" t="s">
        <v>138</v>
      </c>
      <c r="D77" s="137"/>
      <c r="E77" s="138"/>
      <c r="F77" s="137" t="str">
        <f t="shared" si="2"/>
        <v/>
      </c>
      <c r="G77" s="135"/>
    </row>
    <row r="78" ht="16.15" customHeight="1" spans="1:7">
      <c r="A78" s="131">
        <f t="shared" si="3"/>
        <v>73</v>
      </c>
      <c r="B78" s="139" t="s">
        <v>149</v>
      </c>
      <c r="C78" s="137" t="s">
        <v>150</v>
      </c>
      <c r="D78" s="137"/>
      <c r="E78" s="138"/>
      <c r="F78" s="137" t="str">
        <f t="shared" si="2"/>
        <v/>
      </c>
      <c r="G78" s="135"/>
    </row>
    <row r="79" ht="16.15" customHeight="1" spans="1:7">
      <c r="A79" s="131">
        <f t="shared" si="3"/>
        <v>74</v>
      </c>
      <c r="B79" s="139" t="s">
        <v>151</v>
      </c>
      <c r="C79" s="137" t="s">
        <v>58</v>
      </c>
      <c r="D79" s="137"/>
      <c r="E79" s="138"/>
      <c r="F79" s="137" t="str">
        <f t="shared" si="2"/>
        <v/>
      </c>
      <c r="G79" s="135"/>
    </row>
    <row r="80" ht="16.15" customHeight="1" spans="1:7">
      <c r="A80" s="131">
        <f t="shared" si="3"/>
        <v>75</v>
      </c>
      <c r="B80" s="139" t="s">
        <v>152</v>
      </c>
      <c r="C80" s="137" t="s">
        <v>153</v>
      </c>
      <c r="D80" s="137"/>
      <c r="E80" s="138"/>
      <c r="F80" s="137" t="str">
        <f t="shared" si="2"/>
        <v/>
      </c>
      <c r="G80" s="135"/>
    </row>
    <row r="81" ht="16.15" customHeight="1" spans="1:7">
      <c r="A81" s="131">
        <f t="shared" si="3"/>
        <v>76</v>
      </c>
      <c r="B81" s="136">
        <v>20108</v>
      </c>
      <c r="C81" s="137" t="s">
        <v>154</v>
      </c>
      <c r="D81" s="137">
        <f>SUM(D82:D89)</f>
        <v>0</v>
      </c>
      <c r="E81" s="138">
        <f>SUM(E82:E89)</f>
        <v>0</v>
      </c>
      <c r="F81" s="137" t="str">
        <f t="shared" si="2"/>
        <v/>
      </c>
      <c r="G81" s="135"/>
    </row>
    <row r="82" ht="16.15" customHeight="1" spans="1:7">
      <c r="A82" s="131">
        <f t="shared" si="3"/>
        <v>77</v>
      </c>
      <c r="B82" s="139" t="s">
        <v>155</v>
      </c>
      <c r="C82" s="140" t="s">
        <v>40</v>
      </c>
      <c r="D82" s="137"/>
      <c r="E82" s="138"/>
      <c r="F82" s="137" t="str">
        <f t="shared" si="2"/>
        <v/>
      </c>
      <c r="G82" s="135"/>
    </row>
    <row r="83" ht="16.15" customHeight="1" spans="1:7">
      <c r="A83" s="131">
        <f t="shared" si="3"/>
        <v>78</v>
      </c>
      <c r="B83" s="139" t="s">
        <v>156</v>
      </c>
      <c r="C83" s="140" t="s">
        <v>42</v>
      </c>
      <c r="D83" s="137"/>
      <c r="E83" s="138"/>
      <c r="F83" s="137" t="str">
        <f t="shared" si="2"/>
        <v/>
      </c>
      <c r="G83" s="135"/>
    </row>
    <row r="84" ht="16.15" customHeight="1" spans="1:7">
      <c r="A84" s="131">
        <f t="shared" si="3"/>
        <v>79</v>
      </c>
      <c r="B84" s="139" t="s">
        <v>157</v>
      </c>
      <c r="C84" s="140" t="s">
        <v>44</v>
      </c>
      <c r="D84" s="137"/>
      <c r="E84" s="138"/>
      <c r="F84" s="137" t="str">
        <f t="shared" si="2"/>
        <v/>
      </c>
      <c r="G84" s="135"/>
    </row>
    <row r="85" ht="16.15" customHeight="1" spans="1:7">
      <c r="A85" s="131">
        <f t="shared" si="3"/>
        <v>80</v>
      </c>
      <c r="B85" s="139" t="s">
        <v>158</v>
      </c>
      <c r="C85" s="140" t="s">
        <v>159</v>
      </c>
      <c r="D85" s="137"/>
      <c r="E85" s="138"/>
      <c r="F85" s="137" t="str">
        <f t="shared" si="2"/>
        <v/>
      </c>
      <c r="G85" s="135"/>
    </row>
    <row r="86" ht="16.15" customHeight="1" spans="1:7">
      <c r="A86" s="131">
        <f t="shared" si="3"/>
        <v>81</v>
      </c>
      <c r="B86" s="139" t="s">
        <v>160</v>
      </c>
      <c r="C86" s="140" t="s">
        <v>161</v>
      </c>
      <c r="D86" s="137"/>
      <c r="E86" s="138"/>
      <c r="F86" s="137" t="str">
        <f t="shared" si="2"/>
        <v/>
      </c>
      <c r="G86" s="135"/>
    </row>
    <row r="87" ht="16.15" customHeight="1" spans="1:7">
      <c r="A87" s="131">
        <f t="shared" si="3"/>
        <v>82</v>
      </c>
      <c r="B87" s="139" t="s">
        <v>162</v>
      </c>
      <c r="C87" s="140" t="s">
        <v>138</v>
      </c>
      <c r="D87" s="137"/>
      <c r="E87" s="138"/>
      <c r="F87" s="137" t="str">
        <f t="shared" si="2"/>
        <v/>
      </c>
      <c r="G87" s="135"/>
    </row>
    <row r="88" ht="16.15" customHeight="1" spans="1:7">
      <c r="A88" s="131">
        <f t="shared" si="3"/>
        <v>83</v>
      </c>
      <c r="B88" s="139" t="s">
        <v>163</v>
      </c>
      <c r="C88" s="140" t="s">
        <v>58</v>
      </c>
      <c r="D88" s="137"/>
      <c r="E88" s="138"/>
      <c r="F88" s="137" t="str">
        <f t="shared" si="2"/>
        <v/>
      </c>
      <c r="G88" s="135"/>
    </row>
    <row r="89" ht="16.15" customHeight="1" spans="1:7">
      <c r="A89" s="131">
        <f t="shared" si="3"/>
        <v>84</v>
      </c>
      <c r="B89" s="139" t="s">
        <v>164</v>
      </c>
      <c r="C89" s="140" t="s">
        <v>165</v>
      </c>
      <c r="D89" s="137"/>
      <c r="E89" s="138"/>
      <c r="F89" s="137" t="str">
        <f t="shared" si="2"/>
        <v/>
      </c>
      <c r="G89" s="135"/>
    </row>
    <row r="90" ht="16.15" customHeight="1" spans="1:7">
      <c r="A90" s="131">
        <f t="shared" si="3"/>
        <v>85</v>
      </c>
      <c r="B90" s="136">
        <v>20109</v>
      </c>
      <c r="C90" s="137" t="s">
        <v>166</v>
      </c>
      <c r="D90" s="137">
        <f>SUM(D91:D102)</f>
        <v>0</v>
      </c>
      <c r="E90" s="138">
        <f>SUM(E91:E102)</f>
        <v>0</v>
      </c>
      <c r="F90" s="137" t="str">
        <f t="shared" si="2"/>
        <v/>
      </c>
      <c r="G90" s="135"/>
    </row>
    <row r="91" ht="16.15" customHeight="1" spans="1:7">
      <c r="A91" s="131">
        <f t="shared" si="3"/>
        <v>86</v>
      </c>
      <c r="B91" s="139" t="s">
        <v>167</v>
      </c>
      <c r="C91" s="140" t="s">
        <v>40</v>
      </c>
      <c r="D91" s="137"/>
      <c r="E91" s="138"/>
      <c r="F91" s="137" t="str">
        <f t="shared" si="2"/>
        <v/>
      </c>
      <c r="G91" s="135"/>
    </row>
    <row r="92" ht="16.15" customHeight="1" spans="1:7">
      <c r="A92" s="131">
        <f t="shared" si="3"/>
        <v>87</v>
      </c>
      <c r="B92" s="139" t="s">
        <v>168</v>
      </c>
      <c r="C92" s="140" t="s">
        <v>42</v>
      </c>
      <c r="D92" s="137"/>
      <c r="E92" s="138"/>
      <c r="F92" s="137" t="str">
        <f t="shared" si="2"/>
        <v/>
      </c>
      <c r="G92" s="135"/>
    </row>
    <row r="93" ht="16.15" customHeight="1" spans="1:7">
      <c r="A93" s="131">
        <f t="shared" si="3"/>
        <v>88</v>
      </c>
      <c r="B93" s="139" t="s">
        <v>169</v>
      </c>
      <c r="C93" s="140" t="s">
        <v>44</v>
      </c>
      <c r="D93" s="137"/>
      <c r="E93" s="138"/>
      <c r="F93" s="137" t="str">
        <f t="shared" si="2"/>
        <v/>
      </c>
      <c r="G93" s="135"/>
    </row>
    <row r="94" ht="16.15" customHeight="1" spans="1:7">
      <c r="A94" s="131">
        <f t="shared" si="3"/>
        <v>89</v>
      </c>
      <c r="B94" s="139" t="s">
        <v>170</v>
      </c>
      <c r="C94" s="140" t="s">
        <v>171</v>
      </c>
      <c r="D94" s="137"/>
      <c r="E94" s="138"/>
      <c r="F94" s="137" t="str">
        <f t="shared" si="2"/>
        <v/>
      </c>
      <c r="G94" s="135"/>
    </row>
    <row r="95" ht="16.15" customHeight="1" spans="1:7">
      <c r="A95" s="131">
        <f t="shared" si="3"/>
        <v>90</v>
      </c>
      <c r="B95" s="139" t="s">
        <v>172</v>
      </c>
      <c r="C95" s="140" t="s">
        <v>173</v>
      </c>
      <c r="D95" s="137"/>
      <c r="E95" s="138"/>
      <c r="F95" s="137" t="str">
        <f t="shared" si="2"/>
        <v/>
      </c>
      <c r="G95" s="135"/>
    </row>
    <row r="96" ht="16.15" customHeight="1" spans="1:7">
      <c r="A96" s="131">
        <f t="shared" si="3"/>
        <v>91</v>
      </c>
      <c r="B96" s="139" t="s">
        <v>174</v>
      </c>
      <c r="C96" s="140" t="s">
        <v>138</v>
      </c>
      <c r="D96" s="137"/>
      <c r="E96" s="138"/>
      <c r="F96" s="137" t="str">
        <f t="shared" si="2"/>
        <v/>
      </c>
      <c r="G96" s="135"/>
    </row>
    <row r="97" ht="16.15" customHeight="1" spans="1:7">
      <c r="A97" s="131">
        <f t="shared" si="3"/>
        <v>92</v>
      </c>
      <c r="B97" s="139" t="s">
        <v>175</v>
      </c>
      <c r="C97" s="140" t="s">
        <v>176</v>
      </c>
      <c r="D97" s="137"/>
      <c r="E97" s="138"/>
      <c r="F97" s="137" t="str">
        <f t="shared" si="2"/>
        <v/>
      </c>
      <c r="G97" s="135"/>
    </row>
    <row r="98" ht="16.15" customHeight="1" spans="1:7">
      <c r="A98" s="131">
        <f t="shared" si="3"/>
        <v>93</v>
      </c>
      <c r="B98" s="139" t="s">
        <v>177</v>
      </c>
      <c r="C98" s="140" t="s">
        <v>178</v>
      </c>
      <c r="D98" s="137"/>
      <c r="E98" s="138"/>
      <c r="F98" s="137" t="str">
        <f t="shared" si="2"/>
        <v/>
      </c>
      <c r="G98" s="135"/>
    </row>
    <row r="99" ht="16.15" customHeight="1" spans="1:7">
      <c r="A99" s="131">
        <f t="shared" si="3"/>
        <v>94</v>
      </c>
      <c r="B99" s="139" t="s">
        <v>179</v>
      </c>
      <c r="C99" s="140" t="s">
        <v>180</v>
      </c>
      <c r="D99" s="137"/>
      <c r="E99" s="138"/>
      <c r="F99" s="137" t="str">
        <f t="shared" si="2"/>
        <v/>
      </c>
      <c r="G99" s="135"/>
    </row>
    <row r="100" ht="16.15" customHeight="1" spans="1:7">
      <c r="A100" s="131">
        <f t="shared" si="3"/>
        <v>95</v>
      </c>
      <c r="B100" s="139" t="s">
        <v>181</v>
      </c>
      <c r="C100" s="140" t="s">
        <v>182</v>
      </c>
      <c r="D100" s="137"/>
      <c r="E100" s="138"/>
      <c r="F100" s="137" t="str">
        <f t="shared" si="2"/>
        <v/>
      </c>
      <c r="G100" s="135"/>
    </row>
    <row r="101" ht="16.15" customHeight="1" spans="1:7">
      <c r="A101" s="131">
        <f t="shared" si="3"/>
        <v>96</v>
      </c>
      <c r="B101" s="139" t="s">
        <v>183</v>
      </c>
      <c r="C101" s="140" t="s">
        <v>58</v>
      </c>
      <c r="D101" s="137"/>
      <c r="E101" s="138"/>
      <c r="F101" s="137" t="str">
        <f t="shared" si="2"/>
        <v/>
      </c>
      <c r="G101" s="135"/>
    </row>
    <row r="102" ht="16.15" customHeight="1" spans="1:7">
      <c r="A102" s="131">
        <f t="shared" si="3"/>
        <v>97</v>
      </c>
      <c r="B102" s="139" t="s">
        <v>184</v>
      </c>
      <c r="C102" s="140" t="s">
        <v>185</v>
      </c>
      <c r="D102" s="137"/>
      <c r="E102" s="138"/>
      <c r="F102" s="137" t="str">
        <f t="shared" si="2"/>
        <v/>
      </c>
      <c r="G102" s="135"/>
    </row>
    <row r="103" ht="16.15" customHeight="1" spans="1:7">
      <c r="A103" s="131">
        <f t="shared" si="3"/>
        <v>98</v>
      </c>
      <c r="B103" s="136">
        <v>20111</v>
      </c>
      <c r="C103" s="137" t="s">
        <v>186</v>
      </c>
      <c r="D103" s="137">
        <f>SUM(D104:D111)</f>
        <v>0</v>
      </c>
      <c r="E103" s="138">
        <f>SUM(E104:E111)</f>
        <v>0</v>
      </c>
      <c r="F103" s="137" t="str">
        <f t="shared" si="2"/>
        <v/>
      </c>
      <c r="G103" s="135"/>
    </row>
    <row r="104" ht="16.15" customHeight="1" spans="1:7">
      <c r="A104" s="131">
        <f t="shared" si="3"/>
        <v>99</v>
      </c>
      <c r="B104" s="139" t="s">
        <v>187</v>
      </c>
      <c r="C104" s="140" t="s">
        <v>40</v>
      </c>
      <c r="D104" s="137"/>
      <c r="E104" s="138"/>
      <c r="F104" s="137" t="str">
        <f t="shared" si="2"/>
        <v/>
      </c>
      <c r="G104" s="135"/>
    </row>
    <row r="105" ht="16.15" customHeight="1" spans="1:7">
      <c r="A105" s="131">
        <f t="shared" si="3"/>
        <v>100</v>
      </c>
      <c r="B105" s="139" t="s">
        <v>188</v>
      </c>
      <c r="C105" s="140" t="s">
        <v>42</v>
      </c>
      <c r="D105" s="137"/>
      <c r="E105" s="138"/>
      <c r="F105" s="137" t="str">
        <f t="shared" si="2"/>
        <v/>
      </c>
      <c r="G105" s="135"/>
    </row>
    <row r="106" ht="16.15" customHeight="1" spans="1:7">
      <c r="A106" s="131">
        <f t="shared" si="3"/>
        <v>101</v>
      </c>
      <c r="B106" s="139" t="s">
        <v>189</v>
      </c>
      <c r="C106" s="140" t="s">
        <v>44</v>
      </c>
      <c r="D106" s="137"/>
      <c r="E106" s="138"/>
      <c r="F106" s="137" t="str">
        <f t="shared" si="2"/>
        <v/>
      </c>
      <c r="G106" s="135"/>
    </row>
    <row r="107" ht="16.15" customHeight="1" spans="1:7">
      <c r="A107" s="131">
        <f t="shared" si="3"/>
        <v>102</v>
      </c>
      <c r="B107" s="139" t="s">
        <v>190</v>
      </c>
      <c r="C107" s="140" t="s">
        <v>191</v>
      </c>
      <c r="D107" s="137"/>
      <c r="E107" s="138"/>
      <c r="F107" s="137" t="str">
        <f t="shared" si="2"/>
        <v/>
      </c>
      <c r="G107" s="135"/>
    </row>
    <row r="108" ht="16.15" customHeight="1" spans="1:7">
      <c r="A108" s="131">
        <f t="shared" si="3"/>
        <v>103</v>
      </c>
      <c r="B108" s="139" t="s">
        <v>192</v>
      </c>
      <c r="C108" s="140" t="s">
        <v>193</v>
      </c>
      <c r="D108" s="137"/>
      <c r="E108" s="138"/>
      <c r="F108" s="137" t="str">
        <f t="shared" si="2"/>
        <v/>
      </c>
      <c r="G108" s="135"/>
    </row>
    <row r="109" ht="16.15" customHeight="1" spans="1:7">
      <c r="A109" s="131">
        <f t="shared" si="3"/>
        <v>104</v>
      </c>
      <c r="B109" s="139" t="s">
        <v>194</v>
      </c>
      <c r="C109" s="140" t="s">
        <v>195</v>
      </c>
      <c r="D109" s="137"/>
      <c r="E109" s="138"/>
      <c r="F109" s="137" t="str">
        <f t="shared" si="2"/>
        <v/>
      </c>
      <c r="G109" s="135"/>
    </row>
    <row r="110" ht="16.15" customHeight="1" spans="1:7">
      <c r="A110" s="131">
        <f t="shared" si="3"/>
        <v>105</v>
      </c>
      <c r="B110" s="139" t="s">
        <v>196</v>
      </c>
      <c r="C110" s="140" t="s">
        <v>58</v>
      </c>
      <c r="D110" s="137"/>
      <c r="E110" s="138"/>
      <c r="F110" s="137" t="str">
        <f t="shared" si="2"/>
        <v/>
      </c>
      <c r="G110" s="135"/>
    </row>
    <row r="111" ht="16.15" customHeight="1" spans="1:7">
      <c r="A111" s="131">
        <f t="shared" si="3"/>
        <v>106</v>
      </c>
      <c r="B111" s="139" t="s">
        <v>197</v>
      </c>
      <c r="C111" s="140" t="s">
        <v>198</v>
      </c>
      <c r="D111" s="137"/>
      <c r="E111" s="138"/>
      <c r="F111" s="137" t="str">
        <f t="shared" si="2"/>
        <v/>
      </c>
      <c r="G111" s="135"/>
    </row>
    <row r="112" ht="16.15" customHeight="1" spans="1:7">
      <c r="A112" s="131">
        <f t="shared" si="3"/>
        <v>107</v>
      </c>
      <c r="B112" s="136">
        <v>20113</v>
      </c>
      <c r="C112" s="137" t="s">
        <v>199</v>
      </c>
      <c r="D112" s="137">
        <f>SUM(D113:D122)</f>
        <v>5</v>
      </c>
      <c r="E112" s="138">
        <f>SUM(E113:E122)</f>
        <v>15</v>
      </c>
      <c r="F112" s="137">
        <f t="shared" si="2"/>
        <v>300</v>
      </c>
      <c r="G112" s="135"/>
    </row>
    <row r="113" ht="16.15" customHeight="1" spans="1:7">
      <c r="A113" s="131">
        <f t="shared" si="3"/>
        <v>108</v>
      </c>
      <c r="B113" s="139" t="s">
        <v>200</v>
      </c>
      <c r="C113" s="140" t="s">
        <v>40</v>
      </c>
      <c r="D113" s="137"/>
      <c r="E113" s="138"/>
      <c r="F113" s="137" t="str">
        <f t="shared" si="2"/>
        <v/>
      </c>
      <c r="G113" s="135"/>
    </row>
    <row r="114" ht="16.15" customHeight="1" spans="1:7">
      <c r="A114" s="131">
        <f t="shared" si="3"/>
        <v>109</v>
      </c>
      <c r="B114" s="139" t="s">
        <v>201</v>
      </c>
      <c r="C114" s="140" t="s">
        <v>42</v>
      </c>
      <c r="D114" s="137"/>
      <c r="E114" s="138"/>
      <c r="F114" s="137" t="str">
        <f t="shared" si="2"/>
        <v/>
      </c>
      <c r="G114" s="135"/>
    </row>
    <row r="115" ht="16.15" customHeight="1" spans="1:7">
      <c r="A115" s="131">
        <f t="shared" si="3"/>
        <v>110</v>
      </c>
      <c r="B115" s="139" t="s">
        <v>202</v>
      </c>
      <c r="C115" s="140" t="s">
        <v>44</v>
      </c>
      <c r="D115" s="137"/>
      <c r="E115" s="138"/>
      <c r="F115" s="137" t="str">
        <f t="shared" si="2"/>
        <v/>
      </c>
      <c r="G115" s="135"/>
    </row>
    <row r="116" ht="16.15" customHeight="1" spans="1:7">
      <c r="A116" s="131">
        <f t="shared" si="3"/>
        <v>111</v>
      </c>
      <c r="B116" s="139" t="s">
        <v>203</v>
      </c>
      <c r="C116" s="140" t="s">
        <v>204</v>
      </c>
      <c r="D116" s="137"/>
      <c r="E116" s="138"/>
      <c r="F116" s="137" t="str">
        <f t="shared" si="2"/>
        <v/>
      </c>
      <c r="G116" s="135"/>
    </row>
    <row r="117" ht="16.15" customHeight="1" spans="1:7">
      <c r="A117" s="131">
        <f t="shared" si="3"/>
        <v>112</v>
      </c>
      <c r="B117" s="139" t="s">
        <v>205</v>
      </c>
      <c r="C117" s="140" t="s">
        <v>206</v>
      </c>
      <c r="D117" s="137"/>
      <c r="E117" s="138"/>
      <c r="F117" s="137" t="str">
        <f t="shared" si="2"/>
        <v/>
      </c>
      <c r="G117" s="135"/>
    </row>
    <row r="118" ht="16.15" customHeight="1" spans="1:7">
      <c r="A118" s="131">
        <f t="shared" si="3"/>
        <v>113</v>
      </c>
      <c r="B118" s="139" t="s">
        <v>207</v>
      </c>
      <c r="C118" s="140" t="s">
        <v>208</v>
      </c>
      <c r="D118" s="137"/>
      <c r="E118" s="138"/>
      <c r="F118" s="137" t="str">
        <f t="shared" si="2"/>
        <v/>
      </c>
      <c r="G118" s="135"/>
    </row>
    <row r="119" ht="16.15" customHeight="1" spans="1:7">
      <c r="A119" s="131">
        <f t="shared" si="3"/>
        <v>114</v>
      </c>
      <c r="B119" s="139" t="s">
        <v>209</v>
      </c>
      <c r="C119" s="140" t="s">
        <v>210</v>
      </c>
      <c r="D119" s="137"/>
      <c r="E119" s="138"/>
      <c r="F119" s="137" t="str">
        <f t="shared" si="2"/>
        <v/>
      </c>
      <c r="G119" s="135"/>
    </row>
    <row r="120" ht="16.15" customHeight="1" spans="1:7">
      <c r="A120" s="131">
        <f t="shared" si="3"/>
        <v>115</v>
      </c>
      <c r="B120" s="139" t="s">
        <v>211</v>
      </c>
      <c r="C120" s="140" t="s">
        <v>212</v>
      </c>
      <c r="D120" s="137">
        <v>5</v>
      </c>
      <c r="E120" s="138">
        <v>15</v>
      </c>
      <c r="F120" s="137">
        <f t="shared" ref="F120:F182" si="4">IF(D120=0,"",E120/D120*100)</f>
        <v>300</v>
      </c>
      <c r="G120" s="135"/>
    </row>
    <row r="121" ht="16.15" customHeight="1" spans="1:7">
      <c r="A121" s="131">
        <f t="shared" si="3"/>
        <v>116</v>
      </c>
      <c r="B121" s="139" t="s">
        <v>213</v>
      </c>
      <c r="C121" s="140" t="s">
        <v>58</v>
      </c>
      <c r="D121" s="137"/>
      <c r="E121" s="138"/>
      <c r="F121" s="137" t="str">
        <f t="shared" si="4"/>
        <v/>
      </c>
      <c r="G121" s="135"/>
    </row>
    <row r="122" ht="16.15" customHeight="1" spans="1:7">
      <c r="A122" s="131">
        <f t="shared" si="3"/>
        <v>117</v>
      </c>
      <c r="B122" s="139" t="s">
        <v>214</v>
      </c>
      <c r="C122" s="140" t="s">
        <v>215</v>
      </c>
      <c r="D122" s="137"/>
      <c r="E122" s="138"/>
      <c r="F122" s="137" t="str">
        <f t="shared" si="4"/>
        <v/>
      </c>
      <c r="G122" s="135"/>
    </row>
    <row r="123" ht="16.15" customHeight="1" spans="1:7">
      <c r="A123" s="131">
        <f t="shared" si="3"/>
        <v>118</v>
      </c>
      <c r="B123" s="136">
        <v>20114</v>
      </c>
      <c r="C123" s="137" t="s">
        <v>216</v>
      </c>
      <c r="D123" s="137">
        <f>SUM(D124:D134)</f>
        <v>0</v>
      </c>
      <c r="E123" s="138">
        <f>SUM(E124:E134)</f>
        <v>0</v>
      </c>
      <c r="F123" s="137" t="str">
        <f t="shared" si="4"/>
        <v/>
      </c>
      <c r="G123" s="135"/>
    </row>
    <row r="124" ht="16.15" customHeight="1" spans="1:7">
      <c r="A124" s="131">
        <f t="shared" si="3"/>
        <v>119</v>
      </c>
      <c r="B124" s="139" t="s">
        <v>217</v>
      </c>
      <c r="C124" s="140" t="s">
        <v>40</v>
      </c>
      <c r="D124" s="137"/>
      <c r="E124" s="138"/>
      <c r="F124" s="137" t="str">
        <f t="shared" si="4"/>
        <v/>
      </c>
      <c r="G124" s="135"/>
    </row>
    <row r="125" ht="16.15" customHeight="1" spans="1:7">
      <c r="A125" s="131">
        <f t="shared" ref="A125:A187" si="5">ROW()-5</f>
        <v>120</v>
      </c>
      <c r="B125" s="139" t="s">
        <v>218</v>
      </c>
      <c r="C125" s="140" t="s">
        <v>42</v>
      </c>
      <c r="D125" s="137"/>
      <c r="E125" s="138"/>
      <c r="F125" s="137" t="str">
        <f t="shared" si="4"/>
        <v/>
      </c>
      <c r="G125" s="135"/>
    </row>
    <row r="126" ht="16.15" customHeight="1" spans="1:7">
      <c r="A126" s="131">
        <f t="shared" si="5"/>
        <v>121</v>
      </c>
      <c r="B126" s="139" t="s">
        <v>219</v>
      </c>
      <c r="C126" s="140" t="s">
        <v>44</v>
      </c>
      <c r="D126" s="137"/>
      <c r="E126" s="138"/>
      <c r="F126" s="137" t="str">
        <f t="shared" si="4"/>
        <v/>
      </c>
      <c r="G126" s="135"/>
    </row>
    <row r="127" ht="16.15" customHeight="1" spans="1:7">
      <c r="A127" s="131">
        <f t="shared" si="5"/>
        <v>122</v>
      </c>
      <c r="B127" s="139" t="s">
        <v>220</v>
      </c>
      <c r="C127" s="140" t="s">
        <v>221</v>
      </c>
      <c r="D127" s="137"/>
      <c r="E127" s="138"/>
      <c r="F127" s="137" t="str">
        <f t="shared" si="4"/>
        <v/>
      </c>
      <c r="G127" s="135"/>
    </row>
    <row r="128" ht="16.15" customHeight="1" spans="1:7">
      <c r="A128" s="131">
        <f t="shared" si="5"/>
        <v>123</v>
      </c>
      <c r="B128" s="139" t="s">
        <v>222</v>
      </c>
      <c r="C128" s="140" t="s">
        <v>223</v>
      </c>
      <c r="D128" s="137"/>
      <c r="E128" s="138"/>
      <c r="F128" s="137" t="str">
        <f t="shared" si="4"/>
        <v/>
      </c>
      <c r="G128" s="135"/>
    </row>
    <row r="129" ht="16.15" customHeight="1" spans="1:7">
      <c r="A129" s="131">
        <f t="shared" si="5"/>
        <v>124</v>
      </c>
      <c r="B129" s="139" t="s">
        <v>224</v>
      </c>
      <c r="C129" s="140" t="s">
        <v>225</v>
      </c>
      <c r="D129" s="137"/>
      <c r="E129" s="138"/>
      <c r="F129" s="137" t="str">
        <f t="shared" si="4"/>
        <v/>
      </c>
      <c r="G129" s="135"/>
    </row>
    <row r="130" ht="16.15" customHeight="1" spans="1:7">
      <c r="A130" s="131">
        <f t="shared" si="5"/>
        <v>125</v>
      </c>
      <c r="B130" s="139" t="s">
        <v>226</v>
      </c>
      <c r="C130" s="140" t="s">
        <v>227</v>
      </c>
      <c r="D130" s="137"/>
      <c r="E130" s="138"/>
      <c r="F130" s="137" t="str">
        <f t="shared" si="4"/>
        <v/>
      </c>
      <c r="G130" s="135"/>
    </row>
    <row r="131" ht="16.15" customHeight="1" spans="1:7">
      <c r="A131" s="131">
        <f t="shared" si="5"/>
        <v>126</v>
      </c>
      <c r="B131" s="139" t="s">
        <v>228</v>
      </c>
      <c r="C131" s="140" t="s">
        <v>229</v>
      </c>
      <c r="D131" s="137"/>
      <c r="E131" s="138"/>
      <c r="F131" s="137" t="str">
        <f t="shared" si="4"/>
        <v/>
      </c>
      <c r="G131" s="135"/>
    </row>
    <row r="132" ht="16.15" customHeight="1" spans="1:7">
      <c r="A132" s="131">
        <f t="shared" si="5"/>
        <v>127</v>
      </c>
      <c r="B132" s="139" t="s">
        <v>230</v>
      </c>
      <c r="C132" s="140" t="s">
        <v>231</v>
      </c>
      <c r="D132" s="137"/>
      <c r="E132" s="138"/>
      <c r="F132" s="137" t="str">
        <f t="shared" si="4"/>
        <v/>
      </c>
      <c r="G132" s="135"/>
    </row>
    <row r="133" ht="16.15" customHeight="1" spans="1:7">
      <c r="A133" s="131">
        <f t="shared" si="5"/>
        <v>128</v>
      </c>
      <c r="B133" s="139" t="s">
        <v>232</v>
      </c>
      <c r="C133" s="140" t="s">
        <v>58</v>
      </c>
      <c r="D133" s="137"/>
      <c r="E133" s="138"/>
      <c r="F133" s="137" t="str">
        <f t="shared" si="4"/>
        <v/>
      </c>
      <c r="G133" s="135"/>
    </row>
    <row r="134" ht="16.15" customHeight="1" spans="1:7">
      <c r="A134" s="131">
        <f t="shared" si="5"/>
        <v>129</v>
      </c>
      <c r="B134" s="139" t="s">
        <v>233</v>
      </c>
      <c r="C134" s="140" t="s">
        <v>234</v>
      </c>
      <c r="D134" s="137"/>
      <c r="E134" s="138"/>
      <c r="F134" s="137" t="str">
        <f t="shared" si="4"/>
        <v/>
      </c>
      <c r="G134" s="135"/>
    </row>
    <row r="135" ht="16.15" customHeight="1" spans="1:7">
      <c r="A135" s="131">
        <f t="shared" si="5"/>
        <v>130</v>
      </c>
      <c r="B135" s="136">
        <v>20123</v>
      </c>
      <c r="C135" s="137" t="s">
        <v>235</v>
      </c>
      <c r="D135" s="137">
        <f>SUM(D136:D141)</f>
        <v>0</v>
      </c>
      <c r="E135" s="138">
        <f>SUM(E136:E141)</f>
        <v>0</v>
      </c>
      <c r="F135" s="137" t="str">
        <f t="shared" si="4"/>
        <v/>
      </c>
      <c r="G135" s="135"/>
    </row>
    <row r="136" ht="16.15" customHeight="1" spans="1:7">
      <c r="A136" s="131">
        <f t="shared" si="5"/>
        <v>131</v>
      </c>
      <c r="B136" s="139" t="s">
        <v>236</v>
      </c>
      <c r="C136" s="140" t="s">
        <v>40</v>
      </c>
      <c r="D136" s="137"/>
      <c r="E136" s="138"/>
      <c r="F136" s="137" t="str">
        <f t="shared" si="4"/>
        <v/>
      </c>
      <c r="G136" s="135"/>
    </row>
    <row r="137" ht="16.15" customHeight="1" spans="1:7">
      <c r="A137" s="131">
        <f t="shared" si="5"/>
        <v>132</v>
      </c>
      <c r="B137" s="139" t="s">
        <v>237</v>
      </c>
      <c r="C137" s="140" t="s">
        <v>42</v>
      </c>
      <c r="D137" s="137"/>
      <c r="E137" s="138"/>
      <c r="F137" s="137" t="str">
        <f t="shared" si="4"/>
        <v/>
      </c>
      <c r="G137" s="135"/>
    </row>
    <row r="138" ht="16.15" customHeight="1" spans="1:7">
      <c r="A138" s="131">
        <f t="shared" si="5"/>
        <v>133</v>
      </c>
      <c r="B138" s="139" t="s">
        <v>238</v>
      </c>
      <c r="C138" s="140" t="s">
        <v>44</v>
      </c>
      <c r="D138" s="137"/>
      <c r="E138" s="138"/>
      <c r="F138" s="137" t="str">
        <f t="shared" si="4"/>
        <v/>
      </c>
      <c r="G138" s="135"/>
    </row>
    <row r="139" ht="16.15" customHeight="1" spans="1:7">
      <c r="A139" s="131">
        <f t="shared" si="5"/>
        <v>134</v>
      </c>
      <c r="B139" s="139" t="s">
        <v>239</v>
      </c>
      <c r="C139" s="140" t="s">
        <v>240</v>
      </c>
      <c r="D139" s="137"/>
      <c r="E139" s="138"/>
      <c r="F139" s="137" t="str">
        <f t="shared" si="4"/>
        <v/>
      </c>
      <c r="G139" s="135"/>
    </row>
    <row r="140" ht="16.15" customHeight="1" spans="1:7">
      <c r="A140" s="131">
        <f t="shared" si="5"/>
        <v>135</v>
      </c>
      <c r="B140" s="139" t="s">
        <v>241</v>
      </c>
      <c r="C140" s="140" t="s">
        <v>58</v>
      </c>
      <c r="D140" s="137"/>
      <c r="E140" s="138"/>
      <c r="F140" s="137" t="str">
        <f t="shared" si="4"/>
        <v/>
      </c>
      <c r="G140" s="135"/>
    </row>
    <row r="141" ht="16.15" customHeight="1" spans="1:7">
      <c r="A141" s="131">
        <f t="shared" si="5"/>
        <v>136</v>
      </c>
      <c r="B141" s="139" t="s">
        <v>242</v>
      </c>
      <c r="C141" s="140" t="s">
        <v>243</v>
      </c>
      <c r="D141" s="137"/>
      <c r="E141" s="138"/>
      <c r="F141" s="137" t="str">
        <f t="shared" si="4"/>
        <v/>
      </c>
      <c r="G141" s="135"/>
    </row>
    <row r="142" ht="16.15" customHeight="1" spans="1:7">
      <c r="A142" s="131">
        <f t="shared" si="5"/>
        <v>137</v>
      </c>
      <c r="B142" s="136">
        <v>20125</v>
      </c>
      <c r="C142" s="137" t="s">
        <v>244</v>
      </c>
      <c r="D142" s="137">
        <f>SUM(D143:D149)</f>
        <v>0</v>
      </c>
      <c r="E142" s="138">
        <f>SUM(E143:E149)</f>
        <v>0</v>
      </c>
      <c r="F142" s="137" t="str">
        <f t="shared" si="4"/>
        <v/>
      </c>
      <c r="G142" s="135"/>
    </row>
    <row r="143" ht="16.15" customHeight="1" spans="1:7">
      <c r="A143" s="131">
        <f t="shared" si="5"/>
        <v>138</v>
      </c>
      <c r="B143" s="139" t="s">
        <v>245</v>
      </c>
      <c r="C143" s="140" t="s">
        <v>40</v>
      </c>
      <c r="D143" s="137"/>
      <c r="E143" s="138"/>
      <c r="F143" s="137" t="str">
        <f t="shared" si="4"/>
        <v/>
      </c>
      <c r="G143" s="135"/>
    </row>
    <row r="144" ht="16.15" customHeight="1" spans="1:7">
      <c r="A144" s="131">
        <f t="shared" si="5"/>
        <v>139</v>
      </c>
      <c r="B144" s="139" t="s">
        <v>246</v>
      </c>
      <c r="C144" s="140" t="s">
        <v>42</v>
      </c>
      <c r="D144" s="137"/>
      <c r="E144" s="138"/>
      <c r="F144" s="137" t="str">
        <f t="shared" si="4"/>
        <v/>
      </c>
      <c r="G144" s="135"/>
    </row>
    <row r="145" ht="16.15" customHeight="1" spans="1:7">
      <c r="A145" s="131">
        <f t="shared" si="5"/>
        <v>140</v>
      </c>
      <c r="B145" s="139" t="s">
        <v>247</v>
      </c>
      <c r="C145" s="140" t="s">
        <v>44</v>
      </c>
      <c r="D145" s="137"/>
      <c r="E145" s="138"/>
      <c r="F145" s="137" t="str">
        <f t="shared" si="4"/>
        <v/>
      </c>
      <c r="G145" s="135"/>
    </row>
    <row r="146" ht="16.15" customHeight="1" spans="1:7">
      <c r="A146" s="131">
        <f t="shared" si="5"/>
        <v>141</v>
      </c>
      <c r="B146" s="139" t="s">
        <v>248</v>
      </c>
      <c r="C146" s="140" t="s">
        <v>249</v>
      </c>
      <c r="D146" s="137"/>
      <c r="E146" s="138"/>
      <c r="F146" s="137" t="str">
        <f t="shared" si="4"/>
        <v/>
      </c>
      <c r="G146" s="135"/>
    </row>
    <row r="147" ht="16.15" customHeight="1" spans="1:7">
      <c r="A147" s="131">
        <f t="shared" si="5"/>
        <v>142</v>
      </c>
      <c r="B147" s="139" t="s">
        <v>250</v>
      </c>
      <c r="C147" s="140" t="s">
        <v>251</v>
      </c>
      <c r="D147" s="137"/>
      <c r="E147" s="138"/>
      <c r="F147" s="137" t="str">
        <f t="shared" si="4"/>
        <v/>
      </c>
      <c r="G147" s="135"/>
    </row>
    <row r="148" ht="16.15" customHeight="1" spans="1:7">
      <c r="A148" s="131">
        <f t="shared" si="5"/>
        <v>143</v>
      </c>
      <c r="B148" s="139" t="s">
        <v>252</v>
      </c>
      <c r="C148" s="140" t="s">
        <v>58</v>
      </c>
      <c r="D148" s="137"/>
      <c r="E148" s="138"/>
      <c r="F148" s="137" t="str">
        <f t="shared" si="4"/>
        <v/>
      </c>
      <c r="G148" s="135"/>
    </row>
    <row r="149" ht="16.15" customHeight="1" spans="1:7">
      <c r="A149" s="131">
        <f t="shared" si="5"/>
        <v>144</v>
      </c>
      <c r="B149" s="139" t="s">
        <v>253</v>
      </c>
      <c r="C149" s="140" t="s">
        <v>254</v>
      </c>
      <c r="D149" s="137"/>
      <c r="E149" s="138"/>
      <c r="F149" s="137" t="str">
        <f t="shared" si="4"/>
        <v/>
      </c>
      <c r="G149" s="135"/>
    </row>
    <row r="150" ht="16.15" customHeight="1" spans="1:7">
      <c r="A150" s="131">
        <f t="shared" si="5"/>
        <v>145</v>
      </c>
      <c r="B150" s="136">
        <v>20126</v>
      </c>
      <c r="C150" s="137" t="s">
        <v>255</v>
      </c>
      <c r="D150" s="137">
        <f>SUM(D151:D155)</f>
        <v>0</v>
      </c>
      <c r="E150" s="138">
        <f>SUM(E151:E155)</f>
        <v>0</v>
      </c>
      <c r="F150" s="137" t="str">
        <f t="shared" si="4"/>
        <v/>
      </c>
      <c r="G150" s="135"/>
    </row>
    <row r="151" ht="16.15" customHeight="1" spans="1:7">
      <c r="A151" s="131">
        <f t="shared" si="5"/>
        <v>146</v>
      </c>
      <c r="B151" s="139" t="s">
        <v>256</v>
      </c>
      <c r="C151" s="140" t="s">
        <v>40</v>
      </c>
      <c r="D151" s="137"/>
      <c r="E151" s="138"/>
      <c r="F151" s="137" t="str">
        <f t="shared" si="4"/>
        <v/>
      </c>
      <c r="G151" s="135"/>
    </row>
    <row r="152" ht="16.15" customHeight="1" spans="1:7">
      <c r="A152" s="131">
        <f t="shared" si="5"/>
        <v>147</v>
      </c>
      <c r="B152" s="139" t="s">
        <v>257</v>
      </c>
      <c r="C152" s="140" t="s">
        <v>42</v>
      </c>
      <c r="D152" s="137"/>
      <c r="E152" s="138"/>
      <c r="F152" s="137" t="str">
        <f t="shared" si="4"/>
        <v/>
      </c>
      <c r="G152" s="135"/>
    </row>
    <row r="153" ht="16.15" customHeight="1" spans="1:7">
      <c r="A153" s="131">
        <f t="shared" si="5"/>
        <v>148</v>
      </c>
      <c r="B153" s="139" t="s">
        <v>258</v>
      </c>
      <c r="C153" s="140" t="s">
        <v>44</v>
      </c>
      <c r="D153" s="137"/>
      <c r="E153" s="138"/>
      <c r="F153" s="137" t="str">
        <f t="shared" si="4"/>
        <v/>
      </c>
      <c r="G153" s="135"/>
    </row>
    <row r="154" ht="16.15" customHeight="1" spans="1:7">
      <c r="A154" s="131">
        <f t="shared" si="5"/>
        <v>149</v>
      </c>
      <c r="B154" s="139" t="s">
        <v>259</v>
      </c>
      <c r="C154" s="140" t="s">
        <v>260</v>
      </c>
      <c r="D154" s="137"/>
      <c r="E154" s="138"/>
      <c r="F154" s="137" t="str">
        <f t="shared" si="4"/>
        <v/>
      </c>
      <c r="G154" s="135"/>
    </row>
    <row r="155" ht="16.15" customHeight="1" spans="1:7">
      <c r="A155" s="131">
        <f t="shared" si="5"/>
        <v>150</v>
      </c>
      <c r="B155" s="139" t="s">
        <v>261</v>
      </c>
      <c r="C155" s="140" t="s">
        <v>262</v>
      </c>
      <c r="D155" s="137"/>
      <c r="E155" s="138"/>
      <c r="F155" s="137" t="str">
        <f t="shared" si="4"/>
        <v/>
      </c>
      <c r="G155" s="135"/>
    </row>
    <row r="156" ht="16.15" customHeight="1" spans="1:7">
      <c r="A156" s="131">
        <f t="shared" si="5"/>
        <v>151</v>
      </c>
      <c r="B156" s="136">
        <v>20128</v>
      </c>
      <c r="C156" s="137" t="s">
        <v>263</v>
      </c>
      <c r="D156" s="137">
        <f>SUM(D157:D162)</f>
        <v>0</v>
      </c>
      <c r="E156" s="138">
        <f>SUM(E157:E162)</f>
        <v>0</v>
      </c>
      <c r="F156" s="137" t="str">
        <f t="shared" si="4"/>
        <v/>
      </c>
      <c r="G156" s="135"/>
    </row>
    <row r="157" ht="16.15" customHeight="1" spans="1:7">
      <c r="A157" s="131">
        <f t="shared" si="5"/>
        <v>152</v>
      </c>
      <c r="B157" s="139" t="s">
        <v>264</v>
      </c>
      <c r="C157" s="140" t="s">
        <v>40</v>
      </c>
      <c r="D157" s="137"/>
      <c r="E157" s="138"/>
      <c r="F157" s="137" t="str">
        <f t="shared" si="4"/>
        <v/>
      </c>
      <c r="G157" s="135"/>
    </row>
    <row r="158" ht="16.15" customHeight="1" spans="1:7">
      <c r="A158" s="131">
        <f t="shared" si="5"/>
        <v>153</v>
      </c>
      <c r="B158" s="139" t="s">
        <v>265</v>
      </c>
      <c r="C158" s="140" t="s">
        <v>42</v>
      </c>
      <c r="D158" s="137"/>
      <c r="E158" s="138"/>
      <c r="F158" s="137" t="str">
        <f t="shared" si="4"/>
        <v/>
      </c>
      <c r="G158" s="135"/>
    </row>
    <row r="159" ht="16.15" customHeight="1" spans="1:7">
      <c r="A159" s="131">
        <f t="shared" si="5"/>
        <v>154</v>
      </c>
      <c r="B159" s="139" t="s">
        <v>266</v>
      </c>
      <c r="C159" s="140" t="s">
        <v>44</v>
      </c>
      <c r="D159" s="137"/>
      <c r="E159" s="138"/>
      <c r="F159" s="137" t="str">
        <f t="shared" si="4"/>
        <v/>
      </c>
      <c r="G159" s="135"/>
    </row>
    <row r="160" ht="16.15" customHeight="1" spans="1:7">
      <c r="A160" s="131">
        <f t="shared" si="5"/>
        <v>155</v>
      </c>
      <c r="B160" s="139" t="s">
        <v>267</v>
      </c>
      <c r="C160" s="140" t="s">
        <v>70</v>
      </c>
      <c r="D160" s="137"/>
      <c r="E160" s="138"/>
      <c r="F160" s="137" t="str">
        <f t="shared" si="4"/>
        <v/>
      </c>
      <c r="G160" s="135"/>
    </row>
    <row r="161" ht="16.15" customHeight="1" spans="1:7">
      <c r="A161" s="131">
        <f t="shared" si="5"/>
        <v>156</v>
      </c>
      <c r="B161" s="139" t="s">
        <v>268</v>
      </c>
      <c r="C161" s="140" t="s">
        <v>58</v>
      </c>
      <c r="D161" s="137"/>
      <c r="E161" s="138"/>
      <c r="F161" s="137" t="str">
        <f t="shared" si="4"/>
        <v/>
      </c>
      <c r="G161" s="135"/>
    </row>
    <row r="162" ht="16.15" customHeight="1" spans="1:7">
      <c r="A162" s="131">
        <f t="shared" si="5"/>
        <v>157</v>
      </c>
      <c r="B162" s="139" t="s">
        <v>269</v>
      </c>
      <c r="C162" s="140" t="s">
        <v>270</v>
      </c>
      <c r="D162" s="137"/>
      <c r="E162" s="138"/>
      <c r="F162" s="137" t="str">
        <f t="shared" si="4"/>
        <v/>
      </c>
      <c r="G162" s="135"/>
    </row>
    <row r="163" ht="16.15" customHeight="1" spans="1:7">
      <c r="A163" s="131">
        <f t="shared" si="5"/>
        <v>158</v>
      </c>
      <c r="B163" s="136">
        <v>20129</v>
      </c>
      <c r="C163" s="137" t="s">
        <v>271</v>
      </c>
      <c r="D163" s="137">
        <f>SUM(D164:D169)</f>
        <v>0</v>
      </c>
      <c r="E163" s="138">
        <f>SUM(E164:E169)</f>
        <v>0</v>
      </c>
      <c r="F163" s="137" t="str">
        <f t="shared" si="4"/>
        <v/>
      </c>
      <c r="G163" s="135"/>
    </row>
    <row r="164" ht="16.15" customHeight="1" spans="1:7">
      <c r="A164" s="131">
        <f t="shared" si="5"/>
        <v>159</v>
      </c>
      <c r="B164" s="139" t="s">
        <v>272</v>
      </c>
      <c r="C164" s="140" t="s">
        <v>40</v>
      </c>
      <c r="D164" s="137"/>
      <c r="E164" s="138"/>
      <c r="F164" s="137" t="str">
        <f t="shared" si="4"/>
        <v/>
      </c>
      <c r="G164" s="135"/>
    </row>
    <row r="165" ht="16.15" customHeight="1" spans="1:7">
      <c r="A165" s="131">
        <f t="shared" si="5"/>
        <v>160</v>
      </c>
      <c r="B165" s="139" t="s">
        <v>273</v>
      </c>
      <c r="C165" s="140" t="s">
        <v>42</v>
      </c>
      <c r="D165" s="137"/>
      <c r="E165" s="138"/>
      <c r="F165" s="137" t="str">
        <f t="shared" si="4"/>
        <v/>
      </c>
      <c r="G165" s="135"/>
    </row>
    <row r="166" ht="16.15" customHeight="1" spans="1:7">
      <c r="A166" s="131">
        <f t="shared" si="5"/>
        <v>161</v>
      </c>
      <c r="B166" s="139" t="s">
        <v>274</v>
      </c>
      <c r="C166" s="140" t="s">
        <v>44</v>
      </c>
      <c r="D166" s="137"/>
      <c r="E166" s="138"/>
      <c r="F166" s="137" t="str">
        <f t="shared" si="4"/>
        <v/>
      </c>
      <c r="G166" s="135"/>
    </row>
    <row r="167" ht="16.15" customHeight="1" spans="1:7">
      <c r="A167" s="131">
        <f t="shared" si="5"/>
        <v>162</v>
      </c>
      <c r="B167" s="139" t="s">
        <v>275</v>
      </c>
      <c r="C167" s="140" t="s">
        <v>276</v>
      </c>
      <c r="D167" s="137"/>
      <c r="E167" s="138"/>
      <c r="F167" s="137" t="str">
        <f t="shared" si="4"/>
        <v/>
      </c>
      <c r="G167" s="135"/>
    </row>
    <row r="168" ht="16.15" customHeight="1" spans="1:7">
      <c r="A168" s="131">
        <f t="shared" si="5"/>
        <v>163</v>
      </c>
      <c r="B168" s="139" t="s">
        <v>277</v>
      </c>
      <c r="C168" s="140" t="s">
        <v>58</v>
      </c>
      <c r="D168" s="137"/>
      <c r="E168" s="138"/>
      <c r="F168" s="137" t="str">
        <f t="shared" si="4"/>
        <v/>
      </c>
      <c r="G168" s="135"/>
    </row>
    <row r="169" ht="16.15" customHeight="1" spans="1:7">
      <c r="A169" s="131">
        <f t="shared" si="5"/>
        <v>164</v>
      </c>
      <c r="B169" s="139" t="s">
        <v>278</v>
      </c>
      <c r="C169" s="140" t="s">
        <v>279</v>
      </c>
      <c r="D169" s="137"/>
      <c r="E169" s="138"/>
      <c r="F169" s="137" t="str">
        <f t="shared" si="4"/>
        <v/>
      </c>
      <c r="G169" s="135"/>
    </row>
    <row r="170" ht="16.15" customHeight="1" spans="1:7">
      <c r="A170" s="131">
        <f t="shared" si="5"/>
        <v>165</v>
      </c>
      <c r="B170" s="136">
        <v>20131</v>
      </c>
      <c r="C170" s="137" t="s">
        <v>280</v>
      </c>
      <c r="D170" s="137">
        <f>SUM(D171:D176)</f>
        <v>2</v>
      </c>
      <c r="E170" s="138">
        <f>SUM(E171:E176)</f>
        <v>2</v>
      </c>
      <c r="F170" s="137">
        <f t="shared" si="4"/>
        <v>100</v>
      </c>
      <c r="G170" s="135"/>
    </row>
    <row r="171" ht="16.15" customHeight="1" spans="1:7">
      <c r="A171" s="131">
        <f t="shared" si="5"/>
        <v>166</v>
      </c>
      <c r="B171" s="139" t="s">
        <v>281</v>
      </c>
      <c r="C171" s="140" t="s">
        <v>40</v>
      </c>
      <c r="D171" s="137"/>
      <c r="E171" s="138"/>
      <c r="F171" s="137" t="str">
        <f t="shared" si="4"/>
        <v/>
      </c>
      <c r="G171" s="135"/>
    </row>
    <row r="172" ht="16.15" customHeight="1" spans="1:7">
      <c r="A172" s="131">
        <f t="shared" si="5"/>
        <v>167</v>
      </c>
      <c r="B172" s="139" t="s">
        <v>282</v>
      </c>
      <c r="C172" s="140" t="s">
        <v>42</v>
      </c>
      <c r="D172" s="137"/>
      <c r="E172" s="138"/>
      <c r="F172" s="137" t="str">
        <f t="shared" si="4"/>
        <v/>
      </c>
      <c r="G172" s="135"/>
    </row>
    <row r="173" ht="16.15" customHeight="1" spans="1:7">
      <c r="A173" s="131">
        <f t="shared" si="5"/>
        <v>168</v>
      </c>
      <c r="B173" s="139" t="s">
        <v>283</v>
      </c>
      <c r="C173" s="140" t="s">
        <v>44</v>
      </c>
      <c r="D173" s="137"/>
      <c r="E173" s="138"/>
      <c r="F173" s="137" t="str">
        <f t="shared" si="4"/>
        <v/>
      </c>
      <c r="G173" s="135"/>
    </row>
    <row r="174" ht="16.15" customHeight="1" spans="1:7">
      <c r="A174" s="131">
        <f t="shared" si="5"/>
        <v>169</v>
      </c>
      <c r="B174" s="139" t="s">
        <v>284</v>
      </c>
      <c r="C174" s="140" t="s">
        <v>285</v>
      </c>
      <c r="D174" s="137"/>
      <c r="E174" s="138"/>
      <c r="F174" s="137" t="str">
        <f t="shared" si="4"/>
        <v/>
      </c>
      <c r="G174" s="135"/>
    </row>
    <row r="175" ht="16.15" customHeight="1" spans="1:7">
      <c r="A175" s="131">
        <f t="shared" si="5"/>
        <v>170</v>
      </c>
      <c r="B175" s="139" t="s">
        <v>286</v>
      </c>
      <c r="C175" s="140" t="s">
        <v>58</v>
      </c>
      <c r="D175" s="137"/>
      <c r="E175" s="138"/>
      <c r="F175" s="137" t="str">
        <f t="shared" si="4"/>
        <v/>
      </c>
      <c r="G175" s="135"/>
    </row>
    <row r="176" ht="16.15" customHeight="1" spans="1:7">
      <c r="A176" s="131">
        <f t="shared" si="5"/>
        <v>171</v>
      </c>
      <c r="B176" s="139" t="s">
        <v>287</v>
      </c>
      <c r="C176" s="140" t="s">
        <v>288</v>
      </c>
      <c r="D176" s="137">
        <v>2</v>
      </c>
      <c r="E176" s="138">
        <v>2</v>
      </c>
      <c r="F176" s="137">
        <f t="shared" si="4"/>
        <v>100</v>
      </c>
      <c r="G176" s="135"/>
    </row>
    <row r="177" ht="16.15" customHeight="1" spans="1:7">
      <c r="A177" s="131">
        <f t="shared" si="5"/>
        <v>172</v>
      </c>
      <c r="B177" s="136">
        <v>20132</v>
      </c>
      <c r="C177" s="137" t="s">
        <v>289</v>
      </c>
      <c r="D177" s="137">
        <f>SUM(D178:D183)</f>
        <v>0</v>
      </c>
      <c r="E177" s="138">
        <f>SUM(E178:E183)</f>
        <v>9.51</v>
      </c>
      <c r="F177" s="137" t="str">
        <f t="shared" si="4"/>
        <v/>
      </c>
      <c r="G177" s="135"/>
    </row>
    <row r="178" ht="16.15" customHeight="1" spans="1:7">
      <c r="A178" s="131">
        <f t="shared" si="5"/>
        <v>173</v>
      </c>
      <c r="B178" s="139" t="s">
        <v>290</v>
      </c>
      <c r="C178" s="140" t="s">
        <v>40</v>
      </c>
      <c r="D178" s="137"/>
      <c r="E178" s="138"/>
      <c r="F178" s="137" t="str">
        <f t="shared" si="4"/>
        <v/>
      </c>
      <c r="G178" s="135"/>
    </row>
    <row r="179" ht="16.15" customHeight="1" spans="1:7">
      <c r="A179" s="131">
        <f t="shared" si="5"/>
        <v>174</v>
      </c>
      <c r="B179" s="139" t="s">
        <v>291</v>
      </c>
      <c r="C179" s="140" t="s">
        <v>42</v>
      </c>
      <c r="D179" s="137"/>
      <c r="E179" s="138"/>
      <c r="F179" s="137" t="str">
        <f t="shared" si="4"/>
        <v/>
      </c>
      <c r="G179" s="135"/>
    </row>
    <row r="180" ht="16.15" customHeight="1" spans="1:7">
      <c r="A180" s="131">
        <f t="shared" si="5"/>
        <v>175</v>
      </c>
      <c r="B180" s="139" t="s">
        <v>292</v>
      </c>
      <c r="C180" s="140" t="s">
        <v>44</v>
      </c>
      <c r="D180" s="137"/>
      <c r="E180" s="138"/>
      <c r="F180" s="137" t="str">
        <f t="shared" si="4"/>
        <v/>
      </c>
      <c r="G180" s="135"/>
    </row>
    <row r="181" ht="16.15" customHeight="1" spans="1:7">
      <c r="A181" s="131">
        <f t="shared" si="5"/>
        <v>176</v>
      </c>
      <c r="B181" s="139" t="s">
        <v>293</v>
      </c>
      <c r="C181" s="140" t="s">
        <v>294</v>
      </c>
      <c r="D181" s="137"/>
      <c r="E181" s="138"/>
      <c r="F181" s="137" t="str">
        <f t="shared" si="4"/>
        <v/>
      </c>
      <c r="G181" s="135"/>
    </row>
    <row r="182" ht="16.15" customHeight="1" spans="1:7">
      <c r="A182" s="131">
        <f t="shared" si="5"/>
        <v>177</v>
      </c>
      <c r="B182" s="139" t="s">
        <v>295</v>
      </c>
      <c r="C182" s="140" t="s">
        <v>58</v>
      </c>
      <c r="D182" s="137"/>
      <c r="E182" s="138"/>
      <c r="F182" s="137" t="str">
        <f t="shared" si="4"/>
        <v/>
      </c>
      <c r="G182" s="135"/>
    </row>
    <row r="183" ht="16.15" customHeight="1" spans="1:7">
      <c r="A183" s="131">
        <f t="shared" si="5"/>
        <v>178</v>
      </c>
      <c r="B183" s="139" t="s">
        <v>296</v>
      </c>
      <c r="C183" s="140" t="s">
        <v>297</v>
      </c>
      <c r="D183" s="137"/>
      <c r="E183" s="138">
        <v>9.51</v>
      </c>
      <c r="F183" s="137" t="str">
        <f t="shared" ref="F183:F246" si="6">IF(D183=0,"",E183/D183*100)</f>
        <v/>
      </c>
      <c r="G183" s="135"/>
    </row>
    <row r="184" ht="16.15" customHeight="1" spans="1:7">
      <c r="A184" s="131">
        <f t="shared" si="5"/>
        <v>179</v>
      </c>
      <c r="B184" s="136">
        <v>20133</v>
      </c>
      <c r="C184" s="137" t="s">
        <v>298</v>
      </c>
      <c r="D184" s="137">
        <f>SUM(D185:D190)</f>
        <v>0</v>
      </c>
      <c r="E184" s="138">
        <f>SUM(E185:E190)</f>
        <v>0</v>
      </c>
      <c r="F184" s="137" t="str">
        <f t="shared" si="6"/>
        <v/>
      </c>
      <c r="G184" s="135"/>
    </row>
    <row r="185" ht="16.15" customHeight="1" spans="1:7">
      <c r="A185" s="131">
        <f t="shared" si="5"/>
        <v>180</v>
      </c>
      <c r="B185" s="139" t="s">
        <v>299</v>
      </c>
      <c r="C185" s="140" t="s">
        <v>40</v>
      </c>
      <c r="D185" s="137"/>
      <c r="E185" s="138"/>
      <c r="F185" s="137" t="str">
        <f t="shared" si="6"/>
        <v/>
      </c>
      <c r="G185" s="135"/>
    </row>
    <row r="186" ht="16.15" customHeight="1" spans="1:7">
      <c r="A186" s="131">
        <f t="shared" si="5"/>
        <v>181</v>
      </c>
      <c r="B186" s="139" t="s">
        <v>300</v>
      </c>
      <c r="C186" s="140" t="s">
        <v>42</v>
      </c>
      <c r="D186" s="137"/>
      <c r="E186" s="138"/>
      <c r="F186" s="137" t="str">
        <f t="shared" si="6"/>
        <v/>
      </c>
      <c r="G186" s="135"/>
    </row>
    <row r="187" ht="16.15" customHeight="1" spans="1:7">
      <c r="A187" s="131">
        <f t="shared" si="5"/>
        <v>182</v>
      </c>
      <c r="B187" s="139" t="s">
        <v>301</v>
      </c>
      <c r="C187" s="140" t="s">
        <v>44</v>
      </c>
      <c r="D187" s="137"/>
      <c r="E187" s="138"/>
      <c r="F187" s="137" t="str">
        <f t="shared" si="6"/>
        <v/>
      </c>
      <c r="G187" s="135"/>
    </row>
    <row r="188" ht="16.15" customHeight="1" spans="1:7">
      <c r="A188" s="131">
        <f t="shared" ref="A188:A251" si="7">ROW()-5</f>
        <v>183</v>
      </c>
      <c r="B188" s="139" t="s">
        <v>302</v>
      </c>
      <c r="C188" s="140" t="s">
        <v>303</v>
      </c>
      <c r="D188" s="137"/>
      <c r="E188" s="138"/>
      <c r="F188" s="137" t="str">
        <f t="shared" si="6"/>
        <v/>
      </c>
      <c r="G188" s="135"/>
    </row>
    <row r="189" ht="16.15" customHeight="1" spans="1:7">
      <c r="A189" s="131">
        <f t="shared" si="7"/>
        <v>184</v>
      </c>
      <c r="B189" s="139" t="s">
        <v>304</v>
      </c>
      <c r="C189" s="140" t="s">
        <v>58</v>
      </c>
      <c r="D189" s="137"/>
      <c r="E189" s="138"/>
      <c r="F189" s="137" t="str">
        <f t="shared" si="6"/>
        <v/>
      </c>
      <c r="G189" s="135"/>
    </row>
    <row r="190" ht="16.15" customHeight="1" spans="1:7">
      <c r="A190" s="131">
        <f t="shared" si="7"/>
        <v>185</v>
      </c>
      <c r="B190" s="139" t="s">
        <v>305</v>
      </c>
      <c r="C190" s="140" t="s">
        <v>306</v>
      </c>
      <c r="D190" s="137"/>
      <c r="E190" s="138"/>
      <c r="F190" s="137" t="str">
        <f t="shared" si="6"/>
        <v/>
      </c>
      <c r="G190" s="135"/>
    </row>
    <row r="191" ht="16.15" customHeight="1" spans="1:7">
      <c r="A191" s="131">
        <f t="shared" si="7"/>
        <v>186</v>
      </c>
      <c r="B191" s="136">
        <v>20134</v>
      </c>
      <c r="C191" s="137" t="s">
        <v>307</v>
      </c>
      <c r="D191" s="137">
        <f>SUM(D192:D198)</f>
        <v>0</v>
      </c>
      <c r="E191" s="138">
        <f>SUM(E192:E198)</f>
        <v>0</v>
      </c>
      <c r="F191" s="137" t="str">
        <f t="shared" si="6"/>
        <v/>
      </c>
      <c r="G191" s="135"/>
    </row>
    <row r="192" ht="16.15" customHeight="1" spans="1:7">
      <c r="A192" s="131">
        <f t="shared" si="7"/>
        <v>187</v>
      </c>
      <c r="B192" s="139" t="s">
        <v>308</v>
      </c>
      <c r="C192" s="140" t="s">
        <v>40</v>
      </c>
      <c r="D192" s="137"/>
      <c r="E192" s="138"/>
      <c r="F192" s="137" t="str">
        <f t="shared" si="6"/>
        <v/>
      </c>
      <c r="G192" s="135"/>
    </row>
    <row r="193" ht="16.15" customHeight="1" spans="1:7">
      <c r="A193" s="131">
        <f t="shared" si="7"/>
        <v>188</v>
      </c>
      <c r="B193" s="139" t="s">
        <v>309</v>
      </c>
      <c r="C193" s="140" t="s">
        <v>42</v>
      </c>
      <c r="D193" s="137"/>
      <c r="E193" s="138"/>
      <c r="F193" s="137" t="str">
        <f t="shared" si="6"/>
        <v/>
      </c>
      <c r="G193" s="135"/>
    </row>
    <row r="194" ht="16.15" customHeight="1" spans="1:7">
      <c r="A194" s="131">
        <f t="shared" si="7"/>
        <v>189</v>
      </c>
      <c r="B194" s="139" t="s">
        <v>310</v>
      </c>
      <c r="C194" s="140" t="s">
        <v>44</v>
      </c>
      <c r="D194" s="137"/>
      <c r="E194" s="138"/>
      <c r="F194" s="137" t="str">
        <f t="shared" si="6"/>
        <v/>
      </c>
      <c r="G194" s="135"/>
    </row>
    <row r="195" ht="16.15" customHeight="1" spans="1:7">
      <c r="A195" s="131">
        <f t="shared" si="7"/>
        <v>190</v>
      </c>
      <c r="B195" s="139" t="s">
        <v>311</v>
      </c>
      <c r="C195" s="140" t="s">
        <v>312</v>
      </c>
      <c r="D195" s="137"/>
      <c r="E195" s="138"/>
      <c r="F195" s="137" t="str">
        <f t="shared" si="6"/>
        <v/>
      </c>
      <c r="G195" s="135"/>
    </row>
    <row r="196" ht="16.15" customHeight="1" spans="1:7">
      <c r="A196" s="131">
        <f t="shared" si="7"/>
        <v>191</v>
      </c>
      <c r="B196" s="139" t="s">
        <v>313</v>
      </c>
      <c r="C196" s="140" t="s">
        <v>314</v>
      </c>
      <c r="D196" s="137"/>
      <c r="E196" s="138"/>
      <c r="F196" s="137" t="str">
        <f t="shared" si="6"/>
        <v/>
      </c>
      <c r="G196" s="135"/>
    </row>
    <row r="197" ht="16.15" customHeight="1" spans="1:7">
      <c r="A197" s="131">
        <f t="shared" si="7"/>
        <v>192</v>
      </c>
      <c r="B197" s="139" t="s">
        <v>315</v>
      </c>
      <c r="C197" s="140" t="s">
        <v>58</v>
      </c>
      <c r="D197" s="137"/>
      <c r="E197" s="138"/>
      <c r="F197" s="137" t="str">
        <f t="shared" si="6"/>
        <v/>
      </c>
      <c r="G197" s="135"/>
    </row>
    <row r="198" ht="16.15" customHeight="1" spans="1:7">
      <c r="A198" s="131">
        <f t="shared" si="7"/>
        <v>193</v>
      </c>
      <c r="B198" s="139" t="s">
        <v>316</v>
      </c>
      <c r="C198" s="140" t="s">
        <v>317</v>
      </c>
      <c r="D198" s="137"/>
      <c r="E198" s="138"/>
      <c r="F198" s="137" t="str">
        <f t="shared" si="6"/>
        <v/>
      </c>
      <c r="G198" s="135"/>
    </row>
    <row r="199" ht="16.15" customHeight="1" spans="1:7">
      <c r="A199" s="131">
        <f t="shared" si="7"/>
        <v>194</v>
      </c>
      <c r="B199" s="136">
        <v>20135</v>
      </c>
      <c r="C199" s="137" t="s">
        <v>318</v>
      </c>
      <c r="D199" s="137">
        <f>SUM(D200:D204)</f>
        <v>0</v>
      </c>
      <c r="E199" s="138">
        <f>SUM(E200:E204)</f>
        <v>0</v>
      </c>
      <c r="F199" s="137" t="str">
        <f t="shared" si="6"/>
        <v/>
      </c>
      <c r="G199" s="135"/>
    </row>
    <row r="200" ht="16.15" customHeight="1" spans="1:7">
      <c r="A200" s="131">
        <f t="shared" si="7"/>
        <v>195</v>
      </c>
      <c r="B200" s="139" t="s">
        <v>319</v>
      </c>
      <c r="C200" s="140" t="s">
        <v>40</v>
      </c>
      <c r="D200" s="137"/>
      <c r="E200" s="138"/>
      <c r="F200" s="137" t="str">
        <f t="shared" si="6"/>
        <v/>
      </c>
      <c r="G200" s="135"/>
    </row>
    <row r="201" ht="16.15" customHeight="1" spans="1:7">
      <c r="A201" s="131">
        <f t="shared" si="7"/>
        <v>196</v>
      </c>
      <c r="B201" s="139" t="s">
        <v>320</v>
      </c>
      <c r="C201" s="140" t="s">
        <v>42</v>
      </c>
      <c r="D201" s="137"/>
      <c r="E201" s="138"/>
      <c r="F201" s="137" t="str">
        <f t="shared" si="6"/>
        <v/>
      </c>
      <c r="G201" s="135"/>
    </row>
    <row r="202" ht="16.15" customHeight="1" spans="1:7">
      <c r="A202" s="131">
        <f t="shared" si="7"/>
        <v>197</v>
      </c>
      <c r="B202" s="139" t="s">
        <v>321</v>
      </c>
      <c r="C202" s="140" t="s">
        <v>44</v>
      </c>
      <c r="D202" s="137"/>
      <c r="E202" s="138"/>
      <c r="F202" s="137" t="str">
        <f t="shared" si="6"/>
        <v/>
      </c>
      <c r="G202" s="135"/>
    </row>
    <row r="203" ht="16.15" customHeight="1" spans="1:7">
      <c r="A203" s="131">
        <f t="shared" si="7"/>
        <v>198</v>
      </c>
      <c r="B203" s="139" t="s">
        <v>322</v>
      </c>
      <c r="C203" s="140" t="s">
        <v>58</v>
      </c>
      <c r="D203" s="137"/>
      <c r="E203" s="138"/>
      <c r="F203" s="137" t="str">
        <f t="shared" si="6"/>
        <v/>
      </c>
      <c r="G203" s="135"/>
    </row>
    <row r="204" ht="16.15" customHeight="1" spans="1:7">
      <c r="A204" s="131">
        <f t="shared" si="7"/>
        <v>199</v>
      </c>
      <c r="B204" s="139" t="s">
        <v>323</v>
      </c>
      <c r="C204" s="140" t="s">
        <v>324</v>
      </c>
      <c r="D204" s="137"/>
      <c r="E204" s="138"/>
      <c r="F204" s="137" t="str">
        <f t="shared" si="6"/>
        <v/>
      </c>
      <c r="G204" s="135"/>
    </row>
    <row r="205" ht="16.15" customHeight="1" spans="1:7">
      <c r="A205" s="131">
        <f t="shared" si="7"/>
        <v>200</v>
      </c>
      <c r="B205" s="136">
        <v>20136</v>
      </c>
      <c r="C205" s="137" t="s">
        <v>325</v>
      </c>
      <c r="D205" s="137">
        <f>SUM(D206:D210)</f>
        <v>0</v>
      </c>
      <c r="E205" s="138">
        <f>SUM(E206:E210)</f>
        <v>0</v>
      </c>
      <c r="F205" s="137" t="str">
        <f t="shared" si="6"/>
        <v/>
      </c>
      <c r="G205" s="135"/>
    </row>
    <row r="206" ht="16.15" customHeight="1" spans="1:7">
      <c r="A206" s="131">
        <f t="shared" si="7"/>
        <v>201</v>
      </c>
      <c r="B206" s="139" t="s">
        <v>326</v>
      </c>
      <c r="C206" s="140" t="s">
        <v>40</v>
      </c>
      <c r="D206" s="137"/>
      <c r="E206" s="138"/>
      <c r="F206" s="137" t="str">
        <f t="shared" si="6"/>
        <v/>
      </c>
      <c r="G206" s="135"/>
    </row>
    <row r="207" ht="16.15" customHeight="1" spans="1:7">
      <c r="A207" s="131">
        <f t="shared" si="7"/>
        <v>202</v>
      </c>
      <c r="B207" s="139" t="s">
        <v>327</v>
      </c>
      <c r="C207" s="140" t="s">
        <v>42</v>
      </c>
      <c r="D207" s="137"/>
      <c r="E207" s="138"/>
      <c r="F207" s="137" t="str">
        <f t="shared" si="6"/>
        <v/>
      </c>
      <c r="G207" s="135"/>
    </row>
    <row r="208" ht="16.15" customHeight="1" spans="1:7">
      <c r="A208" s="131">
        <f t="shared" si="7"/>
        <v>203</v>
      </c>
      <c r="B208" s="139" t="s">
        <v>328</v>
      </c>
      <c r="C208" s="140" t="s">
        <v>44</v>
      </c>
      <c r="D208" s="137"/>
      <c r="E208" s="138"/>
      <c r="F208" s="137" t="str">
        <f t="shared" si="6"/>
        <v/>
      </c>
      <c r="G208" s="135"/>
    </row>
    <row r="209" ht="16.15" customHeight="1" spans="1:7">
      <c r="A209" s="131">
        <f t="shared" si="7"/>
        <v>204</v>
      </c>
      <c r="B209" s="139" t="s">
        <v>329</v>
      </c>
      <c r="C209" s="140" t="s">
        <v>58</v>
      </c>
      <c r="D209" s="137"/>
      <c r="E209" s="138"/>
      <c r="F209" s="137" t="str">
        <f t="shared" si="6"/>
        <v/>
      </c>
      <c r="G209" s="135"/>
    </row>
    <row r="210" ht="16.15" customHeight="1" spans="1:7">
      <c r="A210" s="131">
        <f t="shared" si="7"/>
        <v>205</v>
      </c>
      <c r="B210" s="139" t="s">
        <v>330</v>
      </c>
      <c r="C210" s="140" t="s">
        <v>331</v>
      </c>
      <c r="D210" s="137"/>
      <c r="E210" s="138"/>
      <c r="F210" s="137" t="str">
        <f t="shared" si="6"/>
        <v/>
      </c>
      <c r="G210" s="135"/>
    </row>
    <row r="211" ht="16.15" customHeight="1" spans="1:7">
      <c r="A211" s="131">
        <f t="shared" si="7"/>
        <v>206</v>
      </c>
      <c r="B211" s="136">
        <v>20137</v>
      </c>
      <c r="C211" s="137" t="s">
        <v>332</v>
      </c>
      <c r="D211" s="137">
        <f>SUM(D212:D217)</f>
        <v>0</v>
      </c>
      <c r="E211" s="138">
        <f>SUM(E212:E217)</f>
        <v>0</v>
      </c>
      <c r="F211" s="137" t="str">
        <f t="shared" si="6"/>
        <v/>
      </c>
      <c r="G211" s="135"/>
    </row>
    <row r="212" ht="16.15" customHeight="1" spans="1:7">
      <c r="A212" s="131">
        <f t="shared" si="7"/>
        <v>207</v>
      </c>
      <c r="B212" s="139" t="s">
        <v>333</v>
      </c>
      <c r="C212" s="140" t="s">
        <v>40</v>
      </c>
      <c r="D212" s="137"/>
      <c r="E212" s="138"/>
      <c r="F212" s="137" t="str">
        <f t="shared" si="6"/>
        <v/>
      </c>
      <c r="G212" s="135"/>
    </row>
    <row r="213" ht="16.15" customHeight="1" spans="1:7">
      <c r="A213" s="131">
        <f t="shared" si="7"/>
        <v>208</v>
      </c>
      <c r="B213" s="139" t="s">
        <v>334</v>
      </c>
      <c r="C213" s="140" t="s">
        <v>42</v>
      </c>
      <c r="D213" s="137"/>
      <c r="E213" s="138"/>
      <c r="F213" s="137" t="str">
        <f t="shared" si="6"/>
        <v/>
      </c>
      <c r="G213" s="135"/>
    </row>
    <row r="214" ht="16.15" customHeight="1" spans="1:7">
      <c r="A214" s="131">
        <f t="shared" si="7"/>
        <v>209</v>
      </c>
      <c r="B214" s="139" t="s">
        <v>335</v>
      </c>
      <c r="C214" s="140" t="s">
        <v>44</v>
      </c>
      <c r="D214" s="137"/>
      <c r="E214" s="138"/>
      <c r="F214" s="137" t="str">
        <f t="shared" si="6"/>
        <v/>
      </c>
      <c r="G214" s="135"/>
    </row>
    <row r="215" ht="16.15" customHeight="1" spans="1:7">
      <c r="A215" s="131">
        <f t="shared" si="7"/>
        <v>210</v>
      </c>
      <c r="B215" s="139" t="s">
        <v>336</v>
      </c>
      <c r="C215" s="140" t="s">
        <v>337</v>
      </c>
      <c r="D215" s="137"/>
      <c r="E215" s="138"/>
      <c r="F215" s="137" t="str">
        <f t="shared" si="6"/>
        <v/>
      </c>
      <c r="G215" s="135"/>
    </row>
    <row r="216" ht="16.15" customHeight="1" spans="1:7">
      <c r="A216" s="131">
        <f t="shared" si="7"/>
        <v>211</v>
      </c>
      <c r="B216" s="139" t="s">
        <v>338</v>
      </c>
      <c r="C216" s="140" t="s">
        <v>58</v>
      </c>
      <c r="D216" s="137"/>
      <c r="E216" s="138"/>
      <c r="F216" s="137" t="str">
        <f t="shared" si="6"/>
        <v/>
      </c>
      <c r="G216" s="135"/>
    </row>
    <row r="217" ht="16.15" customHeight="1" spans="1:7">
      <c r="A217" s="131">
        <f t="shared" si="7"/>
        <v>212</v>
      </c>
      <c r="B217" s="139" t="s">
        <v>339</v>
      </c>
      <c r="C217" s="140" t="s">
        <v>340</v>
      </c>
      <c r="D217" s="137"/>
      <c r="E217" s="138"/>
      <c r="F217" s="137" t="str">
        <f t="shared" si="6"/>
        <v/>
      </c>
      <c r="G217" s="135"/>
    </row>
    <row r="218" ht="16.15" customHeight="1" spans="1:7">
      <c r="A218" s="131">
        <f t="shared" si="7"/>
        <v>213</v>
      </c>
      <c r="B218" s="136">
        <v>20138</v>
      </c>
      <c r="C218" s="137" t="s">
        <v>341</v>
      </c>
      <c r="D218" s="137">
        <f>SUM(D219:D232)</f>
        <v>0</v>
      </c>
      <c r="E218" s="138">
        <f>SUM(E219:E232)</f>
        <v>0</v>
      </c>
      <c r="F218" s="137" t="str">
        <f t="shared" si="6"/>
        <v/>
      </c>
      <c r="G218" s="135"/>
    </row>
    <row r="219" ht="16.15" customHeight="1" spans="1:7">
      <c r="A219" s="131">
        <f t="shared" si="7"/>
        <v>214</v>
      </c>
      <c r="B219" s="139" t="s">
        <v>342</v>
      </c>
      <c r="C219" s="140" t="s">
        <v>40</v>
      </c>
      <c r="D219" s="137"/>
      <c r="E219" s="138"/>
      <c r="F219" s="137" t="str">
        <f t="shared" si="6"/>
        <v/>
      </c>
      <c r="G219" s="135"/>
    </row>
    <row r="220" ht="16.15" customHeight="1" spans="1:7">
      <c r="A220" s="131">
        <f t="shared" si="7"/>
        <v>215</v>
      </c>
      <c r="B220" s="139" t="s">
        <v>343</v>
      </c>
      <c r="C220" s="140" t="s">
        <v>42</v>
      </c>
      <c r="D220" s="137"/>
      <c r="E220" s="138"/>
      <c r="F220" s="137" t="str">
        <f t="shared" si="6"/>
        <v/>
      </c>
      <c r="G220" s="135"/>
    </row>
    <row r="221" ht="16.15" customHeight="1" spans="1:7">
      <c r="A221" s="131">
        <f t="shared" si="7"/>
        <v>216</v>
      </c>
      <c r="B221" s="139" t="s">
        <v>344</v>
      </c>
      <c r="C221" s="140" t="s">
        <v>44</v>
      </c>
      <c r="D221" s="137"/>
      <c r="E221" s="138"/>
      <c r="F221" s="137" t="str">
        <f t="shared" si="6"/>
        <v/>
      </c>
      <c r="G221" s="135"/>
    </row>
    <row r="222" ht="16.15" customHeight="1" spans="1:7">
      <c r="A222" s="131">
        <f t="shared" si="7"/>
        <v>217</v>
      </c>
      <c r="B222" s="139" t="s">
        <v>345</v>
      </c>
      <c r="C222" s="140" t="s">
        <v>346</v>
      </c>
      <c r="D222" s="137"/>
      <c r="E222" s="138"/>
      <c r="F222" s="137" t="str">
        <f t="shared" si="6"/>
        <v/>
      </c>
      <c r="G222" s="135"/>
    </row>
    <row r="223" ht="16.15" customHeight="1" spans="1:7">
      <c r="A223" s="131">
        <f t="shared" si="7"/>
        <v>218</v>
      </c>
      <c r="B223" s="139" t="s">
        <v>347</v>
      </c>
      <c r="C223" s="140" t="s">
        <v>348</v>
      </c>
      <c r="D223" s="137"/>
      <c r="E223" s="138"/>
      <c r="F223" s="137" t="str">
        <f t="shared" si="6"/>
        <v/>
      </c>
      <c r="G223" s="135"/>
    </row>
    <row r="224" ht="16.15" customHeight="1" spans="1:7">
      <c r="A224" s="131">
        <f t="shared" si="7"/>
        <v>219</v>
      </c>
      <c r="B224" s="139" t="s">
        <v>349</v>
      </c>
      <c r="C224" s="140" t="s">
        <v>138</v>
      </c>
      <c r="D224" s="137"/>
      <c r="E224" s="138"/>
      <c r="F224" s="137" t="str">
        <f t="shared" si="6"/>
        <v/>
      </c>
      <c r="G224" s="135"/>
    </row>
    <row r="225" ht="16.15" customHeight="1" spans="1:7">
      <c r="A225" s="131">
        <f t="shared" si="7"/>
        <v>220</v>
      </c>
      <c r="B225" s="139" t="s">
        <v>350</v>
      </c>
      <c r="C225" s="140" t="s">
        <v>351</v>
      </c>
      <c r="D225" s="137"/>
      <c r="E225" s="138"/>
      <c r="F225" s="137" t="str">
        <f t="shared" si="6"/>
        <v/>
      </c>
      <c r="G225" s="135"/>
    </row>
    <row r="226" ht="16.15" customHeight="1" spans="1:7">
      <c r="A226" s="131">
        <f t="shared" si="7"/>
        <v>221</v>
      </c>
      <c r="B226" s="139" t="s">
        <v>352</v>
      </c>
      <c r="C226" s="140" t="s">
        <v>353</v>
      </c>
      <c r="D226" s="137"/>
      <c r="E226" s="138"/>
      <c r="F226" s="137" t="str">
        <f t="shared" si="6"/>
        <v/>
      </c>
      <c r="G226" s="135"/>
    </row>
    <row r="227" ht="16.15" customHeight="1" spans="1:7">
      <c r="A227" s="131">
        <f t="shared" si="7"/>
        <v>222</v>
      </c>
      <c r="B227" s="139" t="s">
        <v>354</v>
      </c>
      <c r="C227" s="140" t="s">
        <v>355</v>
      </c>
      <c r="D227" s="137"/>
      <c r="E227" s="138"/>
      <c r="F227" s="137" t="str">
        <f t="shared" si="6"/>
        <v/>
      </c>
      <c r="G227" s="135"/>
    </row>
    <row r="228" ht="16.15" customHeight="1" spans="1:7">
      <c r="A228" s="131">
        <f t="shared" si="7"/>
        <v>223</v>
      </c>
      <c r="B228" s="139" t="s">
        <v>356</v>
      </c>
      <c r="C228" s="140" t="s">
        <v>357</v>
      </c>
      <c r="D228" s="137"/>
      <c r="E228" s="138"/>
      <c r="F228" s="137" t="str">
        <f t="shared" si="6"/>
        <v/>
      </c>
      <c r="G228" s="135"/>
    </row>
    <row r="229" ht="16.15" customHeight="1" spans="1:7">
      <c r="A229" s="131">
        <f t="shared" si="7"/>
        <v>224</v>
      </c>
      <c r="B229" s="139" t="s">
        <v>358</v>
      </c>
      <c r="C229" s="140" t="s">
        <v>359</v>
      </c>
      <c r="D229" s="137"/>
      <c r="E229" s="138"/>
      <c r="F229" s="137" t="str">
        <f t="shared" si="6"/>
        <v/>
      </c>
      <c r="G229" s="135"/>
    </row>
    <row r="230" ht="16.15" customHeight="1" spans="1:7">
      <c r="A230" s="131">
        <f t="shared" si="7"/>
        <v>225</v>
      </c>
      <c r="B230" s="139" t="s">
        <v>360</v>
      </c>
      <c r="C230" s="140" t="s">
        <v>361</v>
      </c>
      <c r="D230" s="137"/>
      <c r="E230" s="138"/>
      <c r="F230" s="137" t="str">
        <f t="shared" si="6"/>
        <v/>
      </c>
      <c r="G230" s="135"/>
    </row>
    <row r="231" ht="16.15" customHeight="1" spans="1:7">
      <c r="A231" s="131">
        <f t="shared" si="7"/>
        <v>226</v>
      </c>
      <c r="B231" s="139" t="s">
        <v>362</v>
      </c>
      <c r="C231" s="140" t="s">
        <v>58</v>
      </c>
      <c r="D231" s="137"/>
      <c r="E231" s="138"/>
      <c r="F231" s="137" t="str">
        <f t="shared" si="6"/>
        <v/>
      </c>
      <c r="G231" s="135"/>
    </row>
    <row r="232" ht="16.15" customHeight="1" spans="1:7">
      <c r="A232" s="131">
        <f t="shared" si="7"/>
        <v>227</v>
      </c>
      <c r="B232" s="139" t="s">
        <v>363</v>
      </c>
      <c r="C232" s="140" t="s">
        <v>364</v>
      </c>
      <c r="D232" s="137"/>
      <c r="E232" s="138"/>
      <c r="F232" s="137" t="str">
        <f t="shared" si="6"/>
        <v/>
      </c>
      <c r="G232" s="135"/>
    </row>
    <row r="233" ht="16.15" customHeight="1" spans="1:7">
      <c r="A233" s="131">
        <f t="shared" si="7"/>
        <v>228</v>
      </c>
      <c r="B233" s="136">
        <v>20199</v>
      </c>
      <c r="C233" s="137" t="s">
        <v>365</v>
      </c>
      <c r="D233" s="137">
        <f>SUM(D234:D235)</f>
        <v>0</v>
      </c>
      <c r="E233" s="138">
        <f>SUM(E234:E235)</f>
        <v>0</v>
      </c>
      <c r="F233" s="137" t="str">
        <f t="shared" si="6"/>
        <v/>
      </c>
      <c r="G233" s="135"/>
    </row>
    <row r="234" ht="16.15" customHeight="1" spans="1:7">
      <c r="A234" s="131">
        <f t="shared" si="7"/>
        <v>229</v>
      </c>
      <c r="B234" s="139" t="s">
        <v>366</v>
      </c>
      <c r="C234" s="140" t="s">
        <v>367</v>
      </c>
      <c r="D234" s="137"/>
      <c r="E234" s="138"/>
      <c r="F234" s="137" t="str">
        <f t="shared" si="6"/>
        <v/>
      </c>
      <c r="G234" s="135"/>
    </row>
    <row r="235" ht="16.15" customHeight="1" spans="1:7">
      <c r="A235" s="131">
        <f t="shared" si="7"/>
        <v>230</v>
      </c>
      <c r="B235" s="139" t="s">
        <v>368</v>
      </c>
      <c r="C235" s="140" t="s">
        <v>369</v>
      </c>
      <c r="D235" s="137"/>
      <c r="E235" s="138"/>
      <c r="F235" s="137" t="str">
        <f t="shared" si="6"/>
        <v/>
      </c>
      <c r="G235" s="135"/>
    </row>
    <row r="236" ht="16.15" customHeight="1" spans="1:7">
      <c r="A236" s="131">
        <f t="shared" si="7"/>
        <v>231</v>
      </c>
      <c r="B236" s="132">
        <v>202</v>
      </c>
      <c r="C236" s="133" t="s">
        <v>370</v>
      </c>
      <c r="D236" s="133">
        <f>D237+D244+D247+D250+D256+D261+D263+D268+D274</f>
        <v>0</v>
      </c>
      <c r="E236" s="134">
        <f>E237+E244+E247+E250+E256+E261+E263+E268+E274</f>
        <v>0</v>
      </c>
      <c r="F236" s="133" t="str">
        <f t="shared" si="6"/>
        <v/>
      </c>
      <c r="G236" s="135"/>
    </row>
    <row r="237" ht="16.15" customHeight="1" spans="1:7">
      <c r="A237" s="131">
        <f t="shared" si="7"/>
        <v>232</v>
      </c>
      <c r="B237" s="136">
        <v>20201</v>
      </c>
      <c r="C237" s="137" t="s">
        <v>371</v>
      </c>
      <c r="D237" s="137">
        <f>SUM(D238:D243)</f>
        <v>0</v>
      </c>
      <c r="E237" s="138">
        <f>SUM(E238:E243)</f>
        <v>0</v>
      </c>
      <c r="F237" s="137" t="str">
        <f t="shared" si="6"/>
        <v/>
      </c>
      <c r="G237" s="135"/>
    </row>
    <row r="238" ht="16.15" customHeight="1" spans="1:7">
      <c r="A238" s="131">
        <f t="shared" si="7"/>
        <v>233</v>
      </c>
      <c r="B238" s="139" t="s">
        <v>372</v>
      </c>
      <c r="C238" s="140" t="s">
        <v>40</v>
      </c>
      <c r="D238" s="137"/>
      <c r="E238" s="138"/>
      <c r="F238" s="137" t="str">
        <f t="shared" si="6"/>
        <v/>
      </c>
      <c r="G238" s="135"/>
    </row>
    <row r="239" ht="16.15" customHeight="1" spans="1:7">
      <c r="A239" s="131">
        <f t="shared" si="7"/>
        <v>234</v>
      </c>
      <c r="B239" s="139" t="s">
        <v>373</v>
      </c>
      <c r="C239" s="140" t="s">
        <v>42</v>
      </c>
      <c r="D239" s="137"/>
      <c r="E239" s="138"/>
      <c r="F239" s="137" t="str">
        <f t="shared" si="6"/>
        <v/>
      </c>
      <c r="G239" s="135"/>
    </row>
    <row r="240" ht="16.15" customHeight="1" spans="1:7">
      <c r="A240" s="131">
        <f t="shared" si="7"/>
        <v>235</v>
      </c>
      <c r="B240" s="139" t="s">
        <v>374</v>
      </c>
      <c r="C240" s="140" t="s">
        <v>44</v>
      </c>
      <c r="D240" s="137"/>
      <c r="E240" s="138"/>
      <c r="F240" s="137" t="str">
        <f t="shared" si="6"/>
        <v/>
      </c>
      <c r="G240" s="135"/>
    </row>
    <row r="241" ht="16.15" customHeight="1" spans="1:7">
      <c r="A241" s="131">
        <f t="shared" si="7"/>
        <v>236</v>
      </c>
      <c r="B241" s="139" t="s">
        <v>375</v>
      </c>
      <c r="C241" s="140" t="s">
        <v>285</v>
      </c>
      <c r="D241" s="137"/>
      <c r="E241" s="138"/>
      <c r="F241" s="137" t="str">
        <f t="shared" si="6"/>
        <v/>
      </c>
      <c r="G241" s="135"/>
    </row>
    <row r="242" ht="16.15" customHeight="1" spans="1:7">
      <c r="A242" s="131">
        <f t="shared" si="7"/>
        <v>237</v>
      </c>
      <c r="B242" s="139" t="s">
        <v>376</v>
      </c>
      <c r="C242" s="140" t="s">
        <v>58</v>
      </c>
      <c r="D242" s="137"/>
      <c r="E242" s="138"/>
      <c r="F242" s="137" t="str">
        <f t="shared" si="6"/>
        <v/>
      </c>
      <c r="G242" s="135"/>
    </row>
    <row r="243" ht="16.15" customHeight="1" spans="1:7">
      <c r="A243" s="131">
        <f t="shared" si="7"/>
        <v>238</v>
      </c>
      <c r="B243" s="139" t="s">
        <v>377</v>
      </c>
      <c r="C243" s="140" t="s">
        <v>378</v>
      </c>
      <c r="D243" s="137"/>
      <c r="E243" s="138"/>
      <c r="F243" s="137" t="str">
        <f t="shared" si="6"/>
        <v/>
      </c>
      <c r="G243" s="135"/>
    </row>
    <row r="244" ht="16.15" customHeight="1" spans="1:7">
      <c r="A244" s="131">
        <f t="shared" si="7"/>
        <v>239</v>
      </c>
      <c r="B244" s="136">
        <v>20202</v>
      </c>
      <c r="C244" s="137" t="s">
        <v>379</v>
      </c>
      <c r="D244" s="137">
        <f>SUM(D245:D246)</f>
        <v>0</v>
      </c>
      <c r="E244" s="138">
        <f>SUM(E245:E246)</f>
        <v>0</v>
      </c>
      <c r="F244" s="137" t="str">
        <f t="shared" si="6"/>
        <v/>
      </c>
      <c r="G244" s="135"/>
    </row>
    <row r="245" ht="16.15" customHeight="1" spans="1:7">
      <c r="A245" s="131">
        <f t="shared" si="7"/>
        <v>240</v>
      </c>
      <c r="B245" s="139" t="s">
        <v>380</v>
      </c>
      <c r="C245" s="140" t="s">
        <v>381</v>
      </c>
      <c r="D245" s="137"/>
      <c r="E245" s="138"/>
      <c r="F245" s="137" t="str">
        <f t="shared" si="6"/>
        <v/>
      </c>
      <c r="G245" s="135"/>
    </row>
    <row r="246" ht="16.15" customHeight="1" spans="1:7">
      <c r="A246" s="131">
        <f t="shared" si="7"/>
        <v>241</v>
      </c>
      <c r="B246" s="139" t="s">
        <v>382</v>
      </c>
      <c r="C246" s="140" t="s">
        <v>383</v>
      </c>
      <c r="D246" s="137"/>
      <c r="E246" s="138"/>
      <c r="F246" s="137" t="str">
        <f t="shared" si="6"/>
        <v/>
      </c>
      <c r="G246" s="135"/>
    </row>
    <row r="247" ht="16.15" customHeight="1" spans="1:7">
      <c r="A247" s="131">
        <f t="shared" si="7"/>
        <v>242</v>
      </c>
      <c r="B247" s="136">
        <v>20203</v>
      </c>
      <c r="C247" s="137" t="s">
        <v>384</v>
      </c>
      <c r="D247" s="137">
        <f>SUM(D248:D249)</f>
        <v>0</v>
      </c>
      <c r="E247" s="138">
        <f>SUM(E248:E249)</f>
        <v>0</v>
      </c>
      <c r="F247" s="137" t="str">
        <f t="shared" ref="F247:F310" si="8">IF(D247=0,"",E247/D247*100)</f>
        <v/>
      </c>
      <c r="G247" s="135"/>
    </row>
    <row r="248" ht="16.15" customHeight="1" spans="1:7">
      <c r="A248" s="131">
        <f t="shared" si="7"/>
        <v>243</v>
      </c>
      <c r="B248" s="139" t="s">
        <v>385</v>
      </c>
      <c r="C248" s="140" t="s">
        <v>386</v>
      </c>
      <c r="D248" s="137"/>
      <c r="E248" s="138"/>
      <c r="F248" s="137" t="str">
        <f t="shared" si="8"/>
        <v/>
      </c>
      <c r="G248" s="135"/>
    </row>
    <row r="249" ht="16.15" customHeight="1" spans="1:7">
      <c r="A249" s="131">
        <f t="shared" si="7"/>
        <v>244</v>
      </c>
      <c r="B249" s="139" t="s">
        <v>387</v>
      </c>
      <c r="C249" s="140" t="s">
        <v>388</v>
      </c>
      <c r="D249" s="137"/>
      <c r="E249" s="138"/>
      <c r="F249" s="137" t="str">
        <f t="shared" si="8"/>
        <v/>
      </c>
      <c r="G249" s="135"/>
    </row>
    <row r="250" ht="16.15" customHeight="1" spans="1:7">
      <c r="A250" s="131">
        <f t="shared" si="7"/>
        <v>245</v>
      </c>
      <c r="B250" s="136">
        <v>20204</v>
      </c>
      <c r="C250" s="137" t="s">
        <v>389</v>
      </c>
      <c r="D250" s="137">
        <f>SUM(D251:D255)</f>
        <v>0</v>
      </c>
      <c r="E250" s="138">
        <f>SUM(E251:E255)</f>
        <v>0</v>
      </c>
      <c r="F250" s="137" t="str">
        <f t="shared" si="8"/>
        <v/>
      </c>
      <c r="G250" s="135"/>
    </row>
    <row r="251" ht="16.15" customHeight="1" spans="1:7">
      <c r="A251" s="131">
        <f t="shared" si="7"/>
        <v>246</v>
      </c>
      <c r="B251" s="139" t="s">
        <v>390</v>
      </c>
      <c r="C251" s="140" t="s">
        <v>391</v>
      </c>
      <c r="D251" s="137"/>
      <c r="E251" s="138"/>
      <c r="F251" s="137" t="str">
        <f t="shared" si="8"/>
        <v/>
      </c>
      <c r="G251" s="135"/>
    </row>
    <row r="252" ht="16.15" customHeight="1" spans="1:7">
      <c r="A252" s="131">
        <f t="shared" ref="A252:A315" si="9">ROW()-5</f>
        <v>247</v>
      </c>
      <c r="B252" s="139" t="s">
        <v>392</v>
      </c>
      <c r="C252" s="140" t="s">
        <v>393</v>
      </c>
      <c r="D252" s="137"/>
      <c r="E252" s="138"/>
      <c r="F252" s="137" t="str">
        <f t="shared" si="8"/>
        <v/>
      </c>
      <c r="G252" s="135"/>
    </row>
    <row r="253" ht="16.15" customHeight="1" spans="1:7">
      <c r="A253" s="131">
        <f t="shared" si="9"/>
        <v>248</v>
      </c>
      <c r="B253" s="139" t="s">
        <v>394</v>
      </c>
      <c r="C253" s="140" t="s">
        <v>395</v>
      </c>
      <c r="D253" s="137"/>
      <c r="E253" s="138"/>
      <c r="F253" s="137" t="str">
        <f t="shared" si="8"/>
        <v/>
      </c>
      <c r="G253" s="135"/>
    </row>
    <row r="254" ht="16.15" customHeight="1" spans="1:7">
      <c r="A254" s="131">
        <f t="shared" si="9"/>
        <v>249</v>
      </c>
      <c r="B254" s="139" t="s">
        <v>396</v>
      </c>
      <c r="C254" s="140" t="s">
        <v>397</v>
      </c>
      <c r="D254" s="137"/>
      <c r="E254" s="138"/>
      <c r="F254" s="137" t="str">
        <f t="shared" si="8"/>
        <v/>
      </c>
      <c r="G254" s="135"/>
    </row>
    <row r="255" ht="16.15" customHeight="1" spans="1:7">
      <c r="A255" s="131">
        <f t="shared" si="9"/>
        <v>250</v>
      </c>
      <c r="B255" s="139" t="s">
        <v>398</v>
      </c>
      <c r="C255" s="140" t="s">
        <v>399</v>
      </c>
      <c r="D255" s="137"/>
      <c r="E255" s="138"/>
      <c r="F255" s="137" t="str">
        <f t="shared" si="8"/>
        <v/>
      </c>
      <c r="G255" s="135"/>
    </row>
    <row r="256" ht="16.15" customHeight="1" spans="1:7">
      <c r="A256" s="131">
        <f t="shared" si="9"/>
        <v>251</v>
      </c>
      <c r="B256" s="136">
        <v>20205</v>
      </c>
      <c r="C256" s="137" t="s">
        <v>400</v>
      </c>
      <c r="D256" s="137">
        <f>SUM(D257:D260)</f>
        <v>0</v>
      </c>
      <c r="E256" s="138">
        <f>SUM(E257:E260)</f>
        <v>0</v>
      </c>
      <c r="F256" s="137" t="str">
        <f t="shared" si="8"/>
        <v/>
      </c>
      <c r="G256" s="135"/>
    </row>
    <row r="257" ht="16.15" customHeight="1" spans="1:7">
      <c r="A257" s="131">
        <f t="shared" si="9"/>
        <v>252</v>
      </c>
      <c r="B257" s="139" t="s">
        <v>401</v>
      </c>
      <c r="C257" s="140" t="s">
        <v>402</v>
      </c>
      <c r="D257" s="137"/>
      <c r="E257" s="138"/>
      <c r="F257" s="137" t="str">
        <f t="shared" si="8"/>
        <v/>
      </c>
      <c r="G257" s="135"/>
    </row>
    <row r="258" ht="16.15" customHeight="1" spans="1:7">
      <c r="A258" s="131">
        <f t="shared" si="9"/>
        <v>253</v>
      </c>
      <c r="B258" s="139" t="s">
        <v>403</v>
      </c>
      <c r="C258" s="140" t="s">
        <v>404</v>
      </c>
      <c r="D258" s="137"/>
      <c r="E258" s="138"/>
      <c r="F258" s="137" t="str">
        <f t="shared" si="8"/>
        <v/>
      </c>
      <c r="G258" s="135"/>
    </row>
    <row r="259" ht="16.15" customHeight="1" spans="1:7">
      <c r="A259" s="131">
        <f t="shared" si="9"/>
        <v>254</v>
      </c>
      <c r="B259" s="139" t="s">
        <v>405</v>
      </c>
      <c r="C259" s="140" t="s">
        <v>406</v>
      </c>
      <c r="D259" s="137"/>
      <c r="E259" s="138"/>
      <c r="F259" s="137" t="str">
        <f t="shared" si="8"/>
        <v/>
      </c>
      <c r="G259" s="135"/>
    </row>
    <row r="260" ht="16.15" customHeight="1" spans="1:7">
      <c r="A260" s="131">
        <f t="shared" si="9"/>
        <v>255</v>
      </c>
      <c r="B260" s="139" t="s">
        <v>407</v>
      </c>
      <c r="C260" s="140" t="s">
        <v>408</v>
      </c>
      <c r="D260" s="137"/>
      <c r="E260" s="138"/>
      <c r="F260" s="137" t="str">
        <f t="shared" si="8"/>
        <v/>
      </c>
      <c r="G260" s="135"/>
    </row>
    <row r="261" ht="16.15" customHeight="1" spans="1:7">
      <c r="A261" s="131">
        <f t="shared" si="9"/>
        <v>256</v>
      </c>
      <c r="B261" s="136">
        <v>20206</v>
      </c>
      <c r="C261" s="137" t="s">
        <v>409</v>
      </c>
      <c r="D261" s="137">
        <f>SUM(D262)</f>
        <v>0</v>
      </c>
      <c r="E261" s="138">
        <f>SUM(E262)</f>
        <v>0</v>
      </c>
      <c r="F261" s="137" t="str">
        <f t="shared" si="8"/>
        <v/>
      </c>
      <c r="G261" s="135"/>
    </row>
    <row r="262" ht="16.15" customHeight="1" spans="1:7">
      <c r="A262" s="131">
        <f t="shared" si="9"/>
        <v>257</v>
      </c>
      <c r="B262" s="139" t="s">
        <v>410</v>
      </c>
      <c r="C262" s="140" t="s">
        <v>411</v>
      </c>
      <c r="D262" s="137"/>
      <c r="E262" s="138"/>
      <c r="F262" s="137" t="str">
        <f t="shared" si="8"/>
        <v/>
      </c>
      <c r="G262" s="135"/>
    </row>
    <row r="263" ht="16.15" customHeight="1" spans="1:7">
      <c r="A263" s="131">
        <f t="shared" si="9"/>
        <v>258</v>
      </c>
      <c r="B263" s="136">
        <v>20207</v>
      </c>
      <c r="C263" s="137" t="s">
        <v>412</v>
      </c>
      <c r="D263" s="137">
        <f>SUM(D264:D267)</f>
        <v>0</v>
      </c>
      <c r="E263" s="138">
        <f>SUM(E264:E267)</f>
        <v>0</v>
      </c>
      <c r="F263" s="137" t="str">
        <f t="shared" si="8"/>
        <v/>
      </c>
      <c r="G263" s="135"/>
    </row>
    <row r="264" ht="16.15" customHeight="1" spans="1:7">
      <c r="A264" s="131">
        <f t="shared" si="9"/>
        <v>259</v>
      </c>
      <c r="B264" s="139" t="s">
        <v>413</v>
      </c>
      <c r="C264" s="140" t="s">
        <v>414</v>
      </c>
      <c r="D264" s="137"/>
      <c r="E264" s="138"/>
      <c r="F264" s="137" t="str">
        <f t="shared" si="8"/>
        <v/>
      </c>
      <c r="G264" s="135"/>
    </row>
    <row r="265" ht="16.15" customHeight="1" spans="1:7">
      <c r="A265" s="131">
        <f t="shared" si="9"/>
        <v>260</v>
      </c>
      <c r="B265" s="139" t="s">
        <v>415</v>
      </c>
      <c r="C265" s="140" t="s">
        <v>416</v>
      </c>
      <c r="D265" s="137"/>
      <c r="E265" s="138"/>
      <c r="F265" s="137" t="str">
        <f t="shared" si="8"/>
        <v/>
      </c>
      <c r="G265" s="135"/>
    </row>
    <row r="266" ht="16.15" customHeight="1" spans="1:7">
      <c r="A266" s="131">
        <f t="shared" si="9"/>
        <v>261</v>
      </c>
      <c r="B266" s="139" t="s">
        <v>417</v>
      </c>
      <c r="C266" s="140" t="s">
        <v>418</v>
      </c>
      <c r="D266" s="137"/>
      <c r="E266" s="138"/>
      <c r="F266" s="137" t="str">
        <f t="shared" si="8"/>
        <v/>
      </c>
      <c r="G266" s="135"/>
    </row>
    <row r="267" ht="16.15" customHeight="1" spans="1:7">
      <c r="A267" s="131">
        <f t="shared" si="9"/>
        <v>262</v>
      </c>
      <c r="B267" s="139" t="s">
        <v>419</v>
      </c>
      <c r="C267" s="140" t="s">
        <v>420</v>
      </c>
      <c r="D267" s="137"/>
      <c r="E267" s="138"/>
      <c r="F267" s="137" t="str">
        <f t="shared" si="8"/>
        <v/>
      </c>
      <c r="G267" s="135"/>
    </row>
    <row r="268" ht="16.15" customHeight="1" spans="1:7">
      <c r="A268" s="131">
        <f t="shared" si="9"/>
        <v>263</v>
      </c>
      <c r="B268" s="136">
        <v>20208</v>
      </c>
      <c r="C268" s="137" t="s">
        <v>421</v>
      </c>
      <c r="D268" s="137">
        <f>SUM(D269:D273)</f>
        <v>0</v>
      </c>
      <c r="E268" s="138">
        <f>SUM(E269:E273)</f>
        <v>0</v>
      </c>
      <c r="F268" s="137" t="str">
        <f t="shared" si="8"/>
        <v/>
      </c>
      <c r="G268" s="135"/>
    </row>
    <row r="269" ht="16.15" customHeight="1" spans="1:7">
      <c r="A269" s="131">
        <f t="shared" si="9"/>
        <v>264</v>
      </c>
      <c r="B269" s="139" t="s">
        <v>422</v>
      </c>
      <c r="C269" s="140" t="s">
        <v>40</v>
      </c>
      <c r="D269" s="137"/>
      <c r="E269" s="138"/>
      <c r="F269" s="137" t="str">
        <f t="shared" si="8"/>
        <v/>
      </c>
      <c r="G269" s="135"/>
    </row>
    <row r="270" ht="16.15" customHeight="1" spans="1:7">
      <c r="A270" s="131">
        <f t="shared" si="9"/>
        <v>265</v>
      </c>
      <c r="B270" s="139" t="s">
        <v>423</v>
      </c>
      <c r="C270" s="140" t="s">
        <v>42</v>
      </c>
      <c r="D270" s="137"/>
      <c r="E270" s="138"/>
      <c r="F270" s="137" t="str">
        <f t="shared" si="8"/>
        <v/>
      </c>
      <c r="G270" s="135"/>
    </row>
    <row r="271" ht="16.15" customHeight="1" spans="1:7">
      <c r="A271" s="131">
        <f t="shared" si="9"/>
        <v>266</v>
      </c>
      <c r="B271" s="139" t="s">
        <v>424</v>
      </c>
      <c r="C271" s="140" t="s">
        <v>44</v>
      </c>
      <c r="D271" s="137"/>
      <c r="E271" s="138"/>
      <c r="F271" s="137" t="str">
        <f t="shared" si="8"/>
        <v/>
      </c>
      <c r="G271" s="135"/>
    </row>
    <row r="272" ht="16.15" customHeight="1" spans="1:7">
      <c r="A272" s="131">
        <f t="shared" si="9"/>
        <v>267</v>
      </c>
      <c r="B272" s="139" t="s">
        <v>425</v>
      </c>
      <c r="C272" s="140" t="s">
        <v>58</v>
      </c>
      <c r="D272" s="137"/>
      <c r="E272" s="138"/>
      <c r="F272" s="137" t="str">
        <f t="shared" si="8"/>
        <v/>
      </c>
      <c r="G272" s="135"/>
    </row>
    <row r="273" ht="16.15" customHeight="1" spans="1:7">
      <c r="A273" s="131">
        <f t="shared" si="9"/>
        <v>268</v>
      </c>
      <c r="B273" s="139" t="s">
        <v>426</v>
      </c>
      <c r="C273" s="140" t="s">
        <v>427</v>
      </c>
      <c r="D273" s="137"/>
      <c r="E273" s="138"/>
      <c r="F273" s="137" t="str">
        <f t="shared" si="8"/>
        <v/>
      </c>
      <c r="G273" s="135"/>
    </row>
    <row r="274" ht="16.15" customHeight="1" spans="1:7">
      <c r="A274" s="131">
        <f t="shared" si="9"/>
        <v>269</v>
      </c>
      <c r="B274" s="136">
        <v>20299</v>
      </c>
      <c r="C274" s="137" t="s">
        <v>428</v>
      </c>
      <c r="D274" s="137">
        <f>SUM(D275)</f>
        <v>0</v>
      </c>
      <c r="E274" s="138">
        <f>SUM(E275)</f>
        <v>0</v>
      </c>
      <c r="F274" s="137" t="str">
        <f t="shared" si="8"/>
        <v/>
      </c>
      <c r="G274" s="135"/>
    </row>
    <row r="275" ht="16.15" customHeight="1" spans="1:7">
      <c r="A275" s="131">
        <f t="shared" si="9"/>
        <v>270</v>
      </c>
      <c r="B275" s="139" t="s">
        <v>429</v>
      </c>
      <c r="C275" s="140" t="s">
        <v>430</v>
      </c>
      <c r="D275" s="137"/>
      <c r="E275" s="138"/>
      <c r="F275" s="137" t="str">
        <f t="shared" si="8"/>
        <v/>
      </c>
      <c r="G275" s="135"/>
    </row>
    <row r="276" ht="16.15" customHeight="1" spans="1:7">
      <c r="A276" s="131">
        <f t="shared" si="9"/>
        <v>271</v>
      </c>
      <c r="B276" s="132">
        <v>203</v>
      </c>
      <c r="C276" s="133" t="s">
        <v>431</v>
      </c>
      <c r="D276" s="133">
        <f>D277+D279+D281+D283+D293</f>
        <v>0</v>
      </c>
      <c r="E276" s="134">
        <f>E277+E279+E281+E283+E293</f>
        <v>0</v>
      </c>
      <c r="F276" s="133" t="str">
        <f t="shared" si="8"/>
        <v/>
      </c>
      <c r="G276" s="135"/>
    </row>
    <row r="277" ht="16.15" customHeight="1" spans="1:7">
      <c r="A277" s="131">
        <f t="shared" si="9"/>
        <v>272</v>
      </c>
      <c r="B277" s="136">
        <v>20301</v>
      </c>
      <c r="C277" s="137" t="s">
        <v>432</v>
      </c>
      <c r="D277" s="137">
        <f>SUM(D278)</f>
        <v>0</v>
      </c>
      <c r="E277" s="138">
        <f>SUM(E278)</f>
        <v>0</v>
      </c>
      <c r="F277" s="137" t="str">
        <f t="shared" si="8"/>
        <v/>
      </c>
      <c r="G277" s="135"/>
    </row>
    <row r="278" ht="16.15" customHeight="1" spans="1:7">
      <c r="A278" s="131">
        <f t="shared" si="9"/>
        <v>273</v>
      </c>
      <c r="B278" s="139" t="s">
        <v>433</v>
      </c>
      <c r="C278" s="140" t="s">
        <v>434</v>
      </c>
      <c r="D278" s="137"/>
      <c r="E278" s="138"/>
      <c r="F278" s="137" t="str">
        <f t="shared" si="8"/>
        <v/>
      </c>
      <c r="G278" s="135"/>
    </row>
    <row r="279" ht="16.15" customHeight="1" spans="1:7">
      <c r="A279" s="131">
        <f t="shared" si="9"/>
        <v>274</v>
      </c>
      <c r="B279" s="136">
        <v>20304</v>
      </c>
      <c r="C279" s="137" t="s">
        <v>435</v>
      </c>
      <c r="D279" s="137">
        <f>SUM(D280)</f>
        <v>0</v>
      </c>
      <c r="E279" s="138">
        <f>SUM(E280)</f>
        <v>0</v>
      </c>
      <c r="F279" s="137" t="str">
        <f t="shared" si="8"/>
        <v/>
      </c>
      <c r="G279" s="135"/>
    </row>
    <row r="280" ht="16.15" customHeight="1" spans="1:7">
      <c r="A280" s="131">
        <f t="shared" si="9"/>
        <v>275</v>
      </c>
      <c r="B280" s="139" t="s">
        <v>436</v>
      </c>
      <c r="C280" s="140" t="s">
        <v>437</v>
      </c>
      <c r="D280" s="137"/>
      <c r="E280" s="138"/>
      <c r="F280" s="137" t="str">
        <f t="shared" si="8"/>
        <v/>
      </c>
      <c r="G280" s="135"/>
    </row>
    <row r="281" ht="16.15" customHeight="1" spans="1:7">
      <c r="A281" s="131">
        <f t="shared" si="9"/>
        <v>276</v>
      </c>
      <c r="B281" s="136">
        <v>20305</v>
      </c>
      <c r="C281" s="137" t="s">
        <v>438</v>
      </c>
      <c r="D281" s="137">
        <f>SUM(D282)</f>
        <v>0</v>
      </c>
      <c r="E281" s="138">
        <f>SUM(E282)</f>
        <v>0</v>
      </c>
      <c r="F281" s="137" t="str">
        <f t="shared" si="8"/>
        <v/>
      </c>
      <c r="G281" s="135"/>
    </row>
    <row r="282" ht="16.15" customHeight="1" spans="1:7">
      <c r="A282" s="131">
        <f t="shared" si="9"/>
        <v>277</v>
      </c>
      <c r="B282" s="139" t="s">
        <v>439</v>
      </c>
      <c r="C282" s="140" t="s">
        <v>440</v>
      </c>
      <c r="D282" s="137"/>
      <c r="E282" s="138"/>
      <c r="F282" s="137" t="str">
        <f t="shared" si="8"/>
        <v/>
      </c>
      <c r="G282" s="135"/>
    </row>
    <row r="283" ht="16.15" customHeight="1" spans="1:7">
      <c r="A283" s="131">
        <f t="shared" si="9"/>
        <v>278</v>
      </c>
      <c r="B283" s="136">
        <v>20306</v>
      </c>
      <c r="C283" s="137" t="s">
        <v>441</v>
      </c>
      <c r="D283" s="137">
        <f>SUM(D284:D292)</f>
        <v>0</v>
      </c>
      <c r="E283" s="138">
        <f>SUM(E284:E292)</f>
        <v>0</v>
      </c>
      <c r="F283" s="137" t="str">
        <f t="shared" si="8"/>
        <v/>
      </c>
      <c r="G283" s="135"/>
    </row>
    <row r="284" ht="16.15" customHeight="1" spans="1:7">
      <c r="A284" s="131">
        <f t="shared" si="9"/>
        <v>279</v>
      </c>
      <c r="B284" s="139" t="s">
        <v>442</v>
      </c>
      <c r="C284" s="140" t="s">
        <v>443</v>
      </c>
      <c r="D284" s="137"/>
      <c r="E284" s="138"/>
      <c r="F284" s="137" t="str">
        <f t="shared" si="8"/>
        <v/>
      </c>
      <c r="G284" s="135"/>
    </row>
    <row r="285" ht="16.15" customHeight="1" spans="1:7">
      <c r="A285" s="131">
        <f t="shared" si="9"/>
        <v>280</v>
      </c>
      <c r="B285" s="139" t="s">
        <v>444</v>
      </c>
      <c r="C285" s="140" t="s">
        <v>445</v>
      </c>
      <c r="D285" s="137"/>
      <c r="E285" s="138"/>
      <c r="F285" s="137" t="str">
        <f t="shared" si="8"/>
        <v/>
      </c>
      <c r="G285" s="135"/>
    </row>
    <row r="286" ht="16.15" customHeight="1" spans="1:7">
      <c r="A286" s="131">
        <f t="shared" si="9"/>
        <v>281</v>
      </c>
      <c r="B286" s="139" t="s">
        <v>446</v>
      </c>
      <c r="C286" s="140" t="s">
        <v>447</v>
      </c>
      <c r="D286" s="137"/>
      <c r="E286" s="138"/>
      <c r="F286" s="137" t="str">
        <f t="shared" si="8"/>
        <v/>
      </c>
      <c r="G286" s="135"/>
    </row>
    <row r="287" ht="16.15" customHeight="1" spans="1:7">
      <c r="A287" s="131">
        <f t="shared" si="9"/>
        <v>282</v>
      </c>
      <c r="B287" s="139" t="s">
        <v>448</v>
      </c>
      <c r="C287" s="140" t="s">
        <v>449</v>
      </c>
      <c r="D287" s="137"/>
      <c r="E287" s="138"/>
      <c r="F287" s="137" t="str">
        <f t="shared" si="8"/>
        <v/>
      </c>
      <c r="G287" s="135"/>
    </row>
    <row r="288" ht="16.15" customHeight="1" spans="1:7">
      <c r="A288" s="131">
        <f t="shared" si="9"/>
        <v>283</v>
      </c>
      <c r="B288" s="139" t="s">
        <v>450</v>
      </c>
      <c r="C288" s="140" t="s">
        <v>451</v>
      </c>
      <c r="D288" s="137"/>
      <c r="E288" s="138"/>
      <c r="F288" s="137" t="str">
        <f t="shared" si="8"/>
        <v/>
      </c>
      <c r="G288" s="135"/>
    </row>
    <row r="289" ht="16.15" customHeight="1" spans="1:7">
      <c r="A289" s="131">
        <f t="shared" si="9"/>
        <v>284</v>
      </c>
      <c r="B289" s="139" t="s">
        <v>452</v>
      </c>
      <c r="C289" s="140" t="s">
        <v>453</v>
      </c>
      <c r="D289" s="137"/>
      <c r="E289" s="138"/>
      <c r="F289" s="137" t="str">
        <f t="shared" si="8"/>
        <v/>
      </c>
      <c r="G289" s="135"/>
    </row>
    <row r="290" ht="16.15" customHeight="1" spans="1:7">
      <c r="A290" s="131">
        <f t="shared" si="9"/>
        <v>285</v>
      </c>
      <c r="B290" s="139" t="s">
        <v>454</v>
      </c>
      <c r="C290" s="140" t="s">
        <v>455</v>
      </c>
      <c r="D290" s="137"/>
      <c r="E290" s="138"/>
      <c r="F290" s="137" t="str">
        <f t="shared" si="8"/>
        <v/>
      </c>
      <c r="G290" s="135"/>
    </row>
    <row r="291" ht="16.15" customHeight="1" spans="1:7">
      <c r="A291" s="131">
        <f t="shared" si="9"/>
        <v>286</v>
      </c>
      <c r="B291" s="139" t="s">
        <v>456</v>
      </c>
      <c r="C291" s="140" t="s">
        <v>457</v>
      </c>
      <c r="D291" s="137"/>
      <c r="E291" s="138"/>
      <c r="F291" s="137" t="str">
        <f t="shared" si="8"/>
        <v/>
      </c>
      <c r="G291" s="135"/>
    </row>
    <row r="292" ht="16.15" customHeight="1" spans="1:7">
      <c r="A292" s="131">
        <f t="shared" si="9"/>
        <v>287</v>
      </c>
      <c r="B292" s="139" t="s">
        <v>458</v>
      </c>
      <c r="C292" s="140" t="s">
        <v>459</v>
      </c>
      <c r="D292" s="137"/>
      <c r="E292" s="138"/>
      <c r="F292" s="137" t="str">
        <f t="shared" si="8"/>
        <v/>
      </c>
      <c r="G292" s="135"/>
    </row>
    <row r="293" ht="16.15" customHeight="1" spans="1:7">
      <c r="A293" s="131">
        <f t="shared" si="9"/>
        <v>288</v>
      </c>
      <c r="B293" s="136">
        <v>20399</v>
      </c>
      <c r="C293" s="137" t="s">
        <v>460</v>
      </c>
      <c r="D293" s="137">
        <f>SUM(D294)</f>
        <v>0</v>
      </c>
      <c r="E293" s="138">
        <f>SUM(E294)</f>
        <v>0</v>
      </c>
      <c r="F293" s="137" t="str">
        <f t="shared" si="8"/>
        <v/>
      </c>
      <c r="G293" s="135"/>
    </row>
    <row r="294" ht="16.15" customHeight="1" spans="1:7">
      <c r="A294" s="131">
        <f t="shared" si="9"/>
        <v>289</v>
      </c>
      <c r="B294" s="139" t="s">
        <v>461</v>
      </c>
      <c r="C294" s="140" t="s">
        <v>462</v>
      </c>
      <c r="D294" s="137"/>
      <c r="E294" s="138"/>
      <c r="F294" s="137" t="str">
        <f t="shared" si="8"/>
        <v/>
      </c>
      <c r="G294" s="135"/>
    </row>
    <row r="295" ht="16.15" customHeight="1" spans="1:7">
      <c r="A295" s="131">
        <f t="shared" si="9"/>
        <v>290</v>
      </c>
      <c r="B295" s="132">
        <v>204</v>
      </c>
      <c r="C295" s="133" t="s">
        <v>463</v>
      </c>
      <c r="D295" s="133">
        <f>D296+D299+D310+D317+D325+D334+D348+D358+D368+D376+D382</f>
        <v>1.92</v>
      </c>
      <c r="E295" s="134">
        <f>E296+E299+E310+E317+E325+E334+E348+E358+E368+E376+E382</f>
        <v>0</v>
      </c>
      <c r="F295" s="133">
        <f t="shared" si="8"/>
        <v>0</v>
      </c>
      <c r="G295" s="135"/>
    </row>
    <row r="296" ht="16.15" customHeight="1" spans="1:7">
      <c r="A296" s="131">
        <f t="shared" si="9"/>
        <v>291</v>
      </c>
      <c r="B296" s="136">
        <v>20401</v>
      </c>
      <c r="C296" s="137" t="s">
        <v>464</v>
      </c>
      <c r="D296" s="137">
        <f>SUM(D297:D298)</f>
        <v>0</v>
      </c>
      <c r="E296" s="138">
        <f>SUM(E297:E298)</f>
        <v>0</v>
      </c>
      <c r="F296" s="137" t="str">
        <f t="shared" si="8"/>
        <v/>
      </c>
      <c r="G296" s="135"/>
    </row>
    <row r="297" ht="16.15" customHeight="1" spans="1:7">
      <c r="A297" s="131">
        <f t="shared" si="9"/>
        <v>292</v>
      </c>
      <c r="B297" s="139" t="s">
        <v>465</v>
      </c>
      <c r="C297" s="140" t="s">
        <v>466</v>
      </c>
      <c r="D297" s="137"/>
      <c r="E297" s="138"/>
      <c r="F297" s="137" t="str">
        <f t="shared" si="8"/>
        <v/>
      </c>
      <c r="G297" s="135"/>
    </row>
    <row r="298" ht="16.15" customHeight="1" spans="1:7">
      <c r="A298" s="131">
        <f t="shared" si="9"/>
        <v>293</v>
      </c>
      <c r="B298" s="139" t="s">
        <v>467</v>
      </c>
      <c r="C298" s="140" t="s">
        <v>468</v>
      </c>
      <c r="D298" s="137"/>
      <c r="E298" s="138"/>
      <c r="F298" s="137" t="str">
        <f t="shared" si="8"/>
        <v/>
      </c>
      <c r="G298" s="135"/>
    </row>
    <row r="299" ht="16.15" customHeight="1" spans="1:7">
      <c r="A299" s="131">
        <f t="shared" si="9"/>
        <v>294</v>
      </c>
      <c r="B299" s="136">
        <v>20402</v>
      </c>
      <c r="C299" s="137" t="s">
        <v>469</v>
      </c>
      <c r="D299" s="137">
        <f>SUM(D300:D309)</f>
        <v>1.92</v>
      </c>
      <c r="E299" s="138">
        <f>SUM(E300:E309)</f>
        <v>0</v>
      </c>
      <c r="F299" s="137">
        <f t="shared" si="8"/>
        <v>0</v>
      </c>
      <c r="G299" s="135"/>
    </row>
    <row r="300" ht="16.15" customHeight="1" spans="1:7">
      <c r="A300" s="131">
        <f t="shared" si="9"/>
        <v>295</v>
      </c>
      <c r="B300" s="139" t="s">
        <v>470</v>
      </c>
      <c r="C300" s="140" t="s">
        <v>40</v>
      </c>
      <c r="D300" s="137"/>
      <c r="E300" s="138"/>
      <c r="F300" s="137" t="str">
        <f t="shared" si="8"/>
        <v/>
      </c>
      <c r="G300" s="135"/>
    </row>
    <row r="301" ht="16.15" customHeight="1" spans="1:7">
      <c r="A301" s="131">
        <f t="shared" si="9"/>
        <v>296</v>
      </c>
      <c r="B301" s="139" t="s">
        <v>471</v>
      </c>
      <c r="C301" s="140" t="s">
        <v>42</v>
      </c>
      <c r="D301" s="137"/>
      <c r="E301" s="138"/>
      <c r="F301" s="137" t="str">
        <f t="shared" si="8"/>
        <v/>
      </c>
      <c r="G301" s="135"/>
    </row>
    <row r="302" ht="16.15" customHeight="1" spans="1:7">
      <c r="A302" s="131">
        <f t="shared" si="9"/>
        <v>297</v>
      </c>
      <c r="B302" s="139" t="s">
        <v>472</v>
      </c>
      <c r="C302" s="140" t="s">
        <v>44</v>
      </c>
      <c r="D302" s="137"/>
      <c r="E302" s="138"/>
      <c r="F302" s="137" t="str">
        <f t="shared" si="8"/>
        <v/>
      </c>
      <c r="G302" s="135"/>
    </row>
    <row r="303" ht="16.15" customHeight="1" spans="1:7">
      <c r="A303" s="131">
        <f t="shared" si="9"/>
        <v>298</v>
      </c>
      <c r="B303" s="139" t="s">
        <v>473</v>
      </c>
      <c r="C303" s="140" t="s">
        <v>138</v>
      </c>
      <c r="D303" s="137"/>
      <c r="E303" s="138"/>
      <c r="F303" s="137" t="str">
        <f t="shared" si="8"/>
        <v/>
      </c>
      <c r="G303" s="135"/>
    </row>
    <row r="304" ht="16.15" customHeight="1" spans="1:7">
      <c r="A304" s="131">
        <f t="shared" si="9"/>
        <v>299</v>
      </c>
      <c r="B304" s="139" t="s">
        <v>474</v>
      </c>
      <c r="C304" s="140" t="s">
        <v>475</v>
      </c>
      <c r="D304" s="137"/>
      <c r="E304" s="138"/>
      <c r="F304" s="137" t="str">
        <f t="shared" si="8"/>
        <v/>
      </c>
      <c r="G304" s="135"/>
    </row>
    <row r="305" ht="16.15" customHeight="1" spans="1:7">
      <c r="A305" s="131">
        <f t="shared" si="9"/>
        <v>300</v>
      </c>
      <c r="B305" s="139" t="s">
        <v>476</v>
      </c>
      <c r="C305" s="140" t="s">
        <v>477</v>
      </c>
      <c r="D305" s="137">
        <v>1.92</v>
      </c>
      <c r="E305" s="138"/>
      <c r="F305" s="137">
        <f t="shared" si="8"/>
        <v>0</v>
      </c>
      <c r="G305" s="135"/>
    </row>
    <row r="306" ht="16.15" customHeight="1" spans="1:7">
      <c r="A306" s="131">
        <f t="shared" si="9"/>
        <v>301</v>
      </c>
      <c r="B306" s="139" t="s">
        <v>478</v>
      </c>
      <c r="C306" s="140" t="s">
        <v>479</v>
      </c>
      <c r="D306" s="137"/>
      <c r="E306" s="138"/>
      <c r="F306" s="137" t="str">
        <f t="shared" si="8"/>
        <v/>
      </c>
      <c r="G306" s="135"/>
    </row>
    <row r="307" ht="16.15" customHeight="1" spans="1:7">
      <c r="A307" s="131">
        <f t="shared" si="9"/>
        <v>302</v>
      </c>
      <c r="B307" s="139" t="s">
        <v>480</v>
      </c>
      <c r="C307" s="140" t="s">
        <v>481</v>
      </c>
      <c r="D307" s="137"/>
      <c r="E307" s="138"/>
      <c r="F307" s="137" t="str">
        <f t="shared" si="8"/>
        <v/>
      </c>
      <c r="G307" s="135"/>
    </row>
    <row r="308" ht="16.15" customHeight="1" spans="1:7">
      <c r="A308" s="131">
        <f t="shared" si="9"/>
        <v>303</v>
      </c>
      <c r="B308" s="139" t="s">
        <v>482</v>
      </c>
      <c r="C308" s="140" t="s">
        <v>58</v>
      </c>
      <c r="D308" s="137"/>
      <c r="E308" s="138"/>
      <c r="F308" s="137" t="str">
        <f t="shared" si="8"/>
        <v/>
      </c>
      <c r="G308" s="135"/>
    </row>
    <row r="309" ht="16.15" customHeight="1" spans="1:7">
      <c r="A309" s="131">
        <f t="shared" si="9"/>
        <v>304</v>
      </c>
      <c r="B309" s="139" t="s">
        <v>483</v>
      </c>
      <c r="C309" s="140" t="s">
        <v>484</v>
      </c>
      <c r="D309" s="137"/>
      <c r="E309" s="138"/>
      <c r="F309" s="137" t="str">
        <f t="shared" si="8"/>
        <v/>
      </c>
      <c r="G309" s="135"/>
    </row>
    <row r="310" ht="16.15" customHeight="1" spans="1:7">
      <c r="A310" s="131">
        <f t="shared" si="9"/>
        <v>305</v>
      </c>
      <c r="B310" s="136">
        <v>20403</v>
      </c>
      <c r="C310" s="137" t="s">
        <v>485</v>
      </c>
      <c r="D310" s="137">
        <f>SUM(D311:D316)</f>
        <v>0</v>
      </c>
      <c r="E310" s="138">
        <f>SUM(E311:E316)</f>
        <v>0</v>
      </c>
      <c r="F310" s="137" t="str">
        <f t="shared" si="8"/>
        <v/>
      </c>
      <c r="G310" s="135"/>
    </row>
    <row r="311" ht="16.15" customHeight="1" spans="1:7">
      <c r="A311" s="131">
        <f t="shared" si="9"/>
        <v>306</v>
      </c>
      <c r="B311" s="139" t="s">
        <v>486</v>
      </c>
      <c r="C311" s="140" t="s">
        <v>40</v>
      </c>
      <c r="D311" s="137"/>
      <c r="E311" s="138"/>
      <c r="F311" s="137" t="str">
        <f t="shared" ref="F311:F372" si="10">IF(D311=0,"",E311/D311*100)</f>
        <v/>
      </c>
      <c r="G311" s="135"/>
    </row>
    <row r="312" ht="16.15" customHeight="1" spans="1:7">
      <c r="A312" s="131">
        <f t="shared" si="9"/>
        <v>307</v>
      </c>
      <c r="B312" s="139" t="s">
        <v>487</v>
      </c>
      <c r="C312" s="140" t="s">
        <v>42</v>
      </c>
      <c r="D312" s="137"/>
      <c r="E312" s="138"/>
      <c r="F312" s="137" t="str">
        <f t="shared" si="10"/>
        <v/>
      </c>
      <c r="G312" s="135"/>
    </row>
    <row r="313" ht="16.15" customHeight="1" spans="1:7">
      <c r="A313" s="131">
        <f t="shared" si="9"/>
        <v>308</v>
      </c>
      <c r="B313" s="139" t="s">
        <v>488</v>
      </c>
      <c r="C313" s="140" t="s">
        <v>44</v>
      </c>
      <c r="D313" s="137"/>
      <c r="E313" s="138"/>
      <c r="F313" s="137" t="str">
        <f t="shared" si="10"/>
        <v/>
      </c>
      <c r="G313" s="135"/>
    </row>
    <row r="314" ht="16.15" customHeight="1" spans="1:7">
      <c r="A314" s="131">
        <f t="shared" si="9"/>
        <v>309</v>
      </c>
      <c r="B314" s="139" t="s">
        <v>489</v>
      </c>
      <c r="C314" s="140" t="s">
        <v>490</v>
      </c>
      <c r="D314" s="137"/>
      <c r="E314" s="138"/>
      <c r="F314" s="137" t="str">
        <f t="shared" si="10"/>
        <v/>
      </c>
      <c r="G314" s="135"/>
    </row>
    <row r="315" ht="16.15" customHeight="1" spans="1:7">
      <c r="A315" s="131">
        <f t="shared" si="9"/>
        <v>310</v>
      </c>
      <c r="B315" s="139" t="s">
        <v>491</v>
      </c>
      <c r="C315" s="140" t="s">
        <v>58</v>
      </c>
      <c r="D315" s="137"/>
      <c r="E315" s="138"/>
      <c r="F315" s="137" t="str">
        <f t="shared" si="10"/>
        <v/>
      </c>
      <c r="G315" s="135"/>
    </row>
    <row r="316" ht="16.15" customHeight="1" spans="1:7">
      <c r="A316" s="131">
        <f t="shared" ref="A316:A377" si="11">ROW()-5</f>
        <v>311</v>
      </c>
      <c r="B316" s="139" t="s">
        <v>492</v>
      </c>
      <c r="C316" s="140" t="s">
        <v>493</v>
      </c>
      <c r="D316" s="137"/>
      <c r="E316" s="138"/>
      <c r="F316" s="137" t="str">
        <f t="shared" si="10"/>
        <v/>
      </c>
      <c r="G316" s="135"/>
    </row>
    <row r="317" ht="16.15" customHeight="1" spans="1:7">
      <c r="A317" s="131">
        <f t="shared" si="11"/>
        <v>312</v>
      </c>
      <c r="B317" s="136">
        <v>20404</v>
      </c>
      <c r="C317" s="137" t="s">
        <v>494</v>
      </c>
      <c r="D317" s="137">
        <f>SUM(D318:D324)</f>
        <v>0</v>
      </c>
      <c r="E317" s="138">
        <f>SUM(E318:E324)</f>
        <v>0</v>
      </c>
      <c r="F317" s="137" t="str">
        <f t="shared" si="10"/>
        <v/>
      </c>
      <c r="G317" s="135"/>
    </row>
    <row r="318" ht="16.15" customHeight="1" spans="1:7">
      <c r="A318" s="131">
        <f t="shared" si="11"/>
        <v>313</v>
      </c>
      <c r="B318" s="139" t="s">
        <v>495</v>
      </c>
      <c r="C318" s="140" t="s">
        <v>40</v>
      </c>
      <c r="D318" s="137"/>
      <c r="E318" s="138"/>
      <c r="F318" s="137" t="str">
        <f t="shared" si="10"/>
        <v/>
      </c>
      <c r="G318" s="135"/>
    </row>
    <row r="319" ht="16.15" customHeight="1" spans="1:7">
      <c r="A319" s="131">
        <f t="shared" si="11"/>
        <v>314</v>
      </c>
      <c r="B319" s="139" t="s">
        <v>496</v>
      </c>
      <c r="C319" s="140" t="s">
        <v>42</v>
      </c>
      <c r="D319" s="137"/>
      <c r="E319" s="138"/>
      <c r="F319" s="137" t="str">
        <f t="shared" si="10"/>
        <v/>
      </c>
      <c r="G319" s="135"/>
    </row>
    <row r="320" ht="16.15" customHeight="1" spans="1:7">
      <c r="A320" s="131">
        <f t="shared" si="11"/>
        <v>315</v>
      </c>
      <c r="B320" s="139" t="s">
        <v>497</v>
      </c>
      <c r="C320" s="140" t="s">
        <v>44</v>
      </c>
      <c r="D320" s="137"/>
      <c r="E320" s="138"/>
      <c r="F320" s="137" t="str">
        <f t="shared" si="10"/>
        <v/>
      </c>
      <c r="G320" s="135"/>
    </row>
    <row r="321" ht="16.15" customHeight="1" spans="1:7">
      <c r="A321" s="131">
        <f t="shared" si="11"/>
        <v>316</v>
      </c>
      <c r="B321" s="139" t="s">
        <v>498</v>
      </c>
      <c r="C321" s="140" t="s">
        <v>499</v>
      </c>
      <c r="D321" s="137"/>
      <c r="E321" s="138"/>
      <c r="F321" s="137" t="str">
        <f t="shared" si="10"/>
        <v/>
      </c>
      <c r="G321" s="135"/>
    </row>
    <row r="322" ht="16.15" customHeight="1" spans="1:7">
      <c r="A322" s="131">
        <f t="shared" si="11"/>
        <v>317</v>
      </c>
      <c r="B322" s="139" t="s">
        <v>500</v>
      </c>
      <c r="C322" s="140" t="s">
        <v>501</v>
      </c>
      <c r="D322" s="137"/>
      <c r="E322" s="138"/>
      <c r="F322" s="137" t="str">
        <f t="shared" si="10"/>
        <v/>
      </c>
      <c r="G322" s="135"/>
    </row>
    <row r="323" ht="16.15" customHeight="1" spans="1:7">
      <c r="A323" s="131">
        <f t="shared" si="11"/>
        <v>318</v>
      </c>
      <c r="B323" s="139" t="s">
        <v>502</v>
      </c>
      <c r="C323" s="140" t="s">
        <v>58</v>
      </c>
      <c r="D323" s="137"/>
      <c r="E323" s="138"/>
      <c r="F323" s="137" t="str">
        <f t="shared" si="10"/>
        <v/>
      </c>
      <c r="G323" s="135"/>
    </row>
    <row r="324" ht="16.15" customHeight="1" spans="1:7">
      <c r="A324" s="131">
        <f t="shared" si="11"/>
        <v>319</v>
      </c>
      <c r="B324" s="139" t="s">
        <v>503</v>
      </c>
      <c r="C324" s="140" t="s">
        <v>504</v>
      </c>
      <c r="D324" s="137"/>
      <c r="E324" s="138"/>
      <c r="F324" s="137" t="str">
        <f t="shared" si="10"/>
        <v/>
      </c>
      <c r="G324" s="135"/>
    </row>
    <row r="325" ht="16.15" customHeight="1" spans="1:7">
      <c r="A325" s="131">
        <f t="shared" si="11"/>
        <v>320</v>
      </c>
      <c r="B325" s="136">
        <v>20405</v>
      </c>
      <c r="C325" s="137" t="s">
        <v>505</v>
      </c>
      <c r="D325" s="137">
        <f>SUM(D326:D333)</f>
        <v>0</v>
      </c>
      <c r="E325" s="138">
        <f>SUM(E326:E333)</f>
        <v>0</v>
      </c>
      <c r="F325" s="137" t="str">
        <f t="shared" si="10"/>
        <v/>
      </c>
      <c r="G325" s="135"/>
    </row>
    <row r="326" ht="16.15" customHeight="1" spans="1:7">
      <c r="A326" s="131">
        <f t="shared" si="11"/>
        <v>321</v>
      </c>
      <c r="B326" s="139" t="s">
        <v>506</v>
      </c>
      <c r="C326" s="140" t="s">
        <v>40</v>
      </c>
      <c r="D326" s="137"/>
      <c r="E326" s="138"/>
      <c r="F326" s="137" t="str">
        <f t="shared" si="10"/>
        <v/>
      </c>
      <c r="G326" s="135"/>
    </row>
    <row r="327" ht="16.15" customHeight="1" spans="1:7">
      <c r="A327" s="131">
        <f t="shared" si="11"/>
        <v>322</v>
      </c>
      <c r="B327" s="139" t="s">
        <v>507</v>
      </c>
      <c r="C327" s="140" t="s">
        <v>42</v>
      </c>
      <c r="D327" s="137"/>
      <c r="E327" s="138"/>
      <c r="F327" s="137" t="str">
        <f t="shared" si="10"/>
        <v/>
      </c>
      <c r="G327" s="135"/>
    </row>
    <row r="328" ht="16.15" customHeight="1" spans="1:7">
      <c r="A328" s="131">
        <f t="shared" si="11"/>
        <v>323</v>
      </c>
      <c r="B328" s="139" t="s">
        <v>508</v>
      </c>
      <c r="C328" s="140" t="s">
        <v>44</v>
      </c>
      <c r="D328" s="137"/>
      <c r="E328" s="138"/>
      <c r="F328" s="137" t="str">
        <f t="shared" si="10"/>
        <v/>
      </c>
      <c r="G328" s="135"/>
    </row>
    <row r="329" ht="16.15" customHeight="1" spans="1:7">
      <c r="A329" s="131">
        <f t="shared" si="11"/>
        <v>324</v>
      </c>
      <c r="B329" s="139" t="s">
        <v>509</v>
      </c>
      <c r="C329" s="140" t="s">
        <v>510</v>
      </c>
      <c r="D329" s="137"/>
      <c r="E329" s="138"/>
      <c r="F329" s="137" t="str">
        <f t="shared" si="10"/>
        <v/>
      </c>
      <c r="G329" s="135"/>
    </row>
    <row r="330" ht="16.15" customHeight="1" spans="1:7">
      <c r="A330" s="131">
        <f t="shared" si="11"/>
        <v>325</v>
      </c>
      <c r="B330" s="139" t="s">
        <v>511</v>
      </c>
      <c r="C330" s="140" t="s">
        <v>512</v>
      </c>
      <c r="D330" s="137"/>
      <c r="E330" s="138"/>
      <c r="F330" s="137" t="str">
        <f t="shared" si="10"/>
        <v/>
      </c>
      <c r="G330" s="135"/>
    </row>
    <row r="331" ht="16.15" customHeight="1" spans="1:7">
      <c r="A331" s="131">
        <f t="shared" si="11"/>
        <v>326</v>
      </c>
      <c r="B331" s="139" t="s">
        <v>513</v>
      </c>
      <c r="C331" s="140" t="s">
        <v>514</v>
      </c>
      <c r="D331" s="137"/>
      <c r="E331" s="138"/>
      <c r="F331" s="137" t="str">
        <f t="shared" si="10"/>
        <v/>
      </c>
      <c r="G331" s="135"/>
    </row>
    <row r="332" ht="16.15" customHeight="1" spans="1:7">
      <c r="A332" s="131">
        <f t="shared" si="11"/>
        <v>327</v>
      </c>
      <c r="B332" s="139" t="s">
        <v>515</v>
      </c>
      <c r="C332" s="140" t="s">
        <v>58</v>
      </c>
      <c r="D332" s="137"/>
      <c r="E332" s="138"/>
      <c r="F332" s="137" t="str">
        <f t="shared" si="10"/>
        <v/>
      </c>
      <c r="G332" s="135"/>
    </row>
    <row r="333" ht="16.15" customHeight="1" spans="1:7">
      <c r="A333" s="131">
        <f t="shared" si="11"/>
        <v>328</v>
      </c>
      <c r="B333" s="139" t="s">
        <v>516</v>
      </c>
      <c r="C333" s="140" t="s">
        <v>517</v>
      </c>
      <c r="D333" s="137"/>
      <c r="E333" s="138"/>
      <c r="F333" s="137" t="str">
        <f t="shared" si="10"/>
        <v/>
      </c>
      <c r="G333" s="135"/>
    </row>
    <row r="334" ht="16.15" customHeight="1" spans="1:7">
      <c r="A334" s="131">
        <f t="shared" si="11"/>
        <v>329</v>
      </c>
      <c r="B334" s="136">
        <v>20406</v>
      </c>
      <c r="C334" s="137" t="s">
        <v>518</v>
      </c>
      <c r="D334" s="137">
        <f>SUM(D335:D347)</f>
        <v>0</v>
      </c>
      <c r="E334" s="138">
        <f>SUM(E335:E347)</f>
        <v>0</v>
      </c>
      <c r="F334" s="137" t="str">
        <f t="shared" si="10"/>
        <v/>
      </c>
      <c r="G334" s="135"/>
    </row>
    <row r="335" ht="16.15" customHeight="1" spans="1:7">
      <c r="A335" s="131">
        <f t="shared" si="11"/>
        <v>330</v>
      </c>
      <c r="B335" s="139" t="s">
        <v>519</v>
      </c>
      <c r="C335" s="140" t="s">
        <v>40</v>
      </c>
      <c r="D335" s="137"/>
      <c r="E335" s="138"/>
      <c r="F335" s="137" t="str">
        <f t="shared" si="10"/>
        <v/>
      </c>
      <c r="G335" s="135"/>
    </row>
    <row r="336" ht="16.15" customHeight="1" spans="1:7">
      <c r="A336" s="131">
        <f t="shared" si="11"/>
        <v>331</v>
      </c>
      <c r="B336" s="139" t="s">
        <v>520</v>
      </c>
      <c r="C336" s="140" t="s">
        <v>42</v>
      </c>
      <c r="D336" s="137"/>
      <c r="E336" s="138"/>
      <c r="F336" s="137" t="str">
        <f t="shared" si="10"/>
        <v/>
      </c>
      <c r="G336" s="135"/>
    </row>
    <row r="337" ht="16.15" customHeight="1" spans="1:7">
      <c r="A337" s="131">
        <f t="shared" si="11"/>
        <v>332</v>
      </c>
      <c r="B337" s="139" t="s">
        <v>521</v>
      </c>
      <c r="C337" s="140" t="s">
        <v>44</v>
      </c>
      <c r="D337" s="137"/>
      <c r="E337" s="138"/>
      <c r="F337" s="137" t="str">
        <f t="shared" si="10"/>
        <v/>
      </c>
      <c r="G337" s="135"/>
    </row>
    <row r="338" ht="16.15" customHeight="1" spans="1:7">
      <c r="A338" s="131">
        <f t="shared" si="11"/>
        <v>333</v>
      </c>
      <c r="B338" s="139" t="s">
        <v>522</v>
      </c>
      <c r="C338" s="140" t="s">
        <v>523</v>
      </c>
      <c r="D338" s="137"/>
      <c r="E338" s="138"/>
      <c r="F338" s="137" t="str">
        <f t="shared" si="10"/>
        <v/>
      </c>
      <c r="G338" s="135"/>
    </row>
    <row r="339" ht="16.15" customHeight="1" spans="1:7">
      <c r="A339" s="131">
        <f t="shared" si="11"/>
        <v>334</v>
      </c>
      <c r="B339" s="139" t="s">
        <v>524</v>
      </c>
      <c r="C339" s="140" t="s">
        <v>525</v>
      </c>
      <c r="D339" s="137"/>
      <c r="E339" s="138"/>
      <c r="F339" s="137" t="str">
        <f t="shared" si="10"/>
        <v/>
      </c>
      <c r="G339" s="135"/>
    </row>
    <row r="340" ht="16.15" customHeight="1" spans="1:7">
      <c r="A340" s="131">
        <f t="shared" si="11"/>
        <v>335</v>
      </c>
      <c r="B340" s="139" t="s">
        <v>526</v>
      </c>
      <c r="C340" s="140" t="s">
        <v>527</v>
      </c>
      <c r="D340" s="137"/>
      <c r="E340" s="138"/>
      <c r="F340" s="137" t="str">
        <f t="shared" si="10"/>
        <v/>
      </c>
      <c r="G340" s="135"/>
    </row>
    <row r="341" ht="16.15" customHeight="1" spans="1:7">
      <c r="A341" s="131">
        <f t="shared" si="11"/>
        <v>336</v>
      </c>
      <c r="B341" s="139" t="s">
        <v>528</v>
      </c>
      <c r="C341" s="140" t="s">
        <v>529</v>
      </c>
      <c r="D341" s="137"/>
      <c r="E341" s="138"/>
      <c r="F341" s="137" t="str">
        <f t="shared" si="10"/>
        <v/>
      </c>
      <c r="G341" s="135"/>
    </row>
    <row r="342" ht="16.15" customHeight="1" spans="1:7">
      <c r="A342" s="131">
        <f t="shared" si="11"/>
        <v>337</v>
      </c>
      <c r="B342" s="139" t="s">
        <v>530</v>
      </c>
      <c r="C342" s="140" t="s">
        <v>531</v>
      </c>
      <c r="D342" s="137"/>
      <c r="E342" s="138"/>
      <c r="F342" s="137" t="str">
        <f t="shared" si="10"/>
        <v/>
      </c>
      <c r="G342" s="135"/>
    </row>
    <row r="343" ht="16.15" customHeight="1" spans="1:7">
      <c r="A343" s="131">
        <f t="shared" si="11"/>
        <v>338</v>
      </c>
      <c r="B343" s="139" t="s">
        <v>532</v>
      </c>
      <c r="C343" s="140" t="s">
        <v>533</v>
      </c>
      <c r="D343" s="137"/>
      <c r="E343" s="138"/>
      <c r="F343" s="137" t="str">
        <f t="shared" si="10"/>
        <v/>
      </c>
      <c r="G343" s="135"/>
    </row>
    <row r="344" ht="16.15" customHeight="1" spans="1:7">
      <c r="A344" s="131">
        <f t="shared" si="11"/>
        <v>339</v>
      </c>
      <c r="B344" s="139" t="s">
        <v>534</v>
      </c>
      <c r="C344" s="140" t="s">
        <v>535</v>
      </c>
      <c r="D344" s="137"/>
      <c r="E344" s="138"/>
      <c r="F344" s="137" t="str">
        <f t="shared" si="10"/>
        <v/>
      </c>
      <c r="G344" s="135"/>
    </row>
    <row r="345" ht="16.15" customHeight="1" spans="1:7">
      <c r="A345" s="131">
        <f t="shared" si="11"/>
        <v>340</v>
      </c>
      <c r="B345" s="139" t="s">
        <v>536</v>
      </c>
      <c r="C345" s="140" t="s">
        <v>138</v>
      </c>
      <c r="D345" s="137"/>
      <c r="E345" s="138"/>
      <c r="F345" s="137" t="str">
        <f t="shared" si="10"/>
        <v/>
      </c>
      <c r="G345" s="135"/>
    </row>
    <row r="346" ht="16.15" customHeight="1" spans="1:7">
      <c r="A346" s="131">
        <f t="shared" si="11"/>
        <v>341</v>
      </c>
      <c r="B346" s="139" t="s">
        <v>537</v>
      </c>
      <c r="C346" s="140" t="s">
        <v>58</v>
      </c>
      <c r="D346" s="137"/>
      <c r="E346" s="138"/>
      <c r="F346" s="137" t="str">
        <f t="shared" si="10"/>
        <v/>
      </c>
      <c r="G346" s="135"/>
    </row>
    <row r="347" ht="16.15" customHeight="1" spans="1:7">
      <c r="A347" s="131">
        <f t="shared" si="11"/>
        <v>342</v>
      </c>
      <c r="B347" s="139" t="s">
        <v>538</v>
      </c>
      <c r="C347" s="140" t="s">
        <v>539</v>
      </c>
      <c r="D347" s="137"/>
      <c r="E347" s="138"/>
      <c r="F347" s="137" t="str">
        <f t="shared" si="10"/>
        <v/>
      </c>
      <c r="G347" s="135"/>
    </row>
    <row r="348" ht="16.15" customHeight="1" spans="1:7">
      <c r="A348" s="131">
        <f t="shared" si="11"/>
        <v>343</v>
      </c>
      <c r="B348" s="136">
        <v>20407</v>
      </c>
      <c r="C348" s="137" t="s">
        <v>540</v>
      </c>
      <c r="D348" s="137">
        <f>SUM(D349:D357)</f>
        <v>0</v>
      </c>
      <c r="E348" s="138">
        <f>SUM(E349:E357)</f>
        <v>0</v>
      </c>
      <c r="F348" s="137" t="str">
        <f t="shared" si="10"/>
        <v/>
      </c>
      <c r="G348" s="135"/>
    </row>
    <row r="349" ht="16.15" customHeight="1" spans="1:7">
      <c r="A349" s="131">
        <f t="shared" si="11"/>
        <v>344</v>
      </c>
      <c r="B349" s="139" t="s">
        <v>541</v>
      </c>
      <c r="C349" s="140" t="s">
        <v>40</v>
      </c>
      <c r="D349" s="137"/>
      <c r="E349" s="138"/>
      <c r="F349" s="137" t="str">
        <f t="shared" si="10"/>
        <v/>
      </c>
      <c r="G349" s="135"/>
    </row>
    <row r="350" ht="16.15" customHeight="1" spans="1:7">
      <c r="A350" s="131">
        <f t="shared" si="11"/>
        <v>345</v>
      </c>
      <c r="B350" s="139" t="s">
        <v>542</v>
      </c>
      <c r="C350" s="140" t="s">
        <v>42</v>
      </c>
      <c r="D350" s="137"/>
      <c r="E350" s="138"/>
      <c r="F350" s="137" t="str">
        <f t="shared" si="10"/>
        <v/>
      </c>
      <c r="G350" s="135"/>
    </row>
    <row r="351" ht="16.15" customHeight="1" spans="1:7">
      <c r="A351" s="131">
        <f t="shared" si="11"/>
        <v>346</v>
      </c>
      <c r="B351" s="139" t="s">
        <v>543</v>
      </c>
      <c r="C351" s="140" t="s">
        <v>44</v>
      </c>
      <c r="D351" s="137"/>
      <c r="E351" s="138"/>
      <c r="F351" s="137" t="str">
        <f t="shared" si="10"/>
        <v/>
      </c>
      <c r="G351" s="135"/>
    </row>
    <row r="352" ht="16.15" customHeight="1" spans="1:7">
      <c r="A352" s="131">
        <f t="shared" si="11"/>
        <v>347</v>
      </c>
      <c r="B352" s="139" t="s">
        <v>544</v>
      </c>
      <c r="C352" s="140" t="s">
        <v>545</v>
      </c>
      <c r="D352" s="137"/>
      <c r="E352" s="138"/>
      <c r="F352" s="137" t="str">
        <f t="shared" si="10"/>
        <v/>
      </c>
      <c r="G352" s="135"/>
    </row>
    <row r="353" ht="16.15" customHeight="1" spans="1:7">
      <c r="A353" s="131">
        <f t="shared" si="11"/>
        <v>348</v>
      </c>
      <c r="B353" s="139" t="s">
        <v>546</v>
      </c>
      <c r="C353" s="140" t="s">
        <v>547</v>
      </c>
      <c r="D353" s="137"/>
      <c r="E353" s="138"/>
      <c r="F353" s="137" t="str">
        <f t="shared" si="10"/>
        <v/>
      </c>
      <c r="G353" s="135"/>
    </row>
    <row r="354" ht="16.15" customHeight="1" spans="1:7">
      <c r="A354" s="131">
        <f t="shared" si="11"/>
        <v>349</v>
      </c>
      <c r="B354" s="139" t="s">
        <v>548</v>
      </c>
      <c r="C354" s="140" t="s">
        <v>549</v>
      </c>
      <c r="D354" s="137"/>
      <c r="E354" s="138"/>
      <c r="F354" s="137" t="str">
        <f t="shared" si="10"/>
        <v/>
      </c>
      <c r="G354" s="135"/>
    </row>
    <row r="355" ht="16.15" customHeight="1" spans="1:7">
      <c r="A355" s="131">
        <f t="shared" si="11"/>
        <v>350</v>
      </c>
      <c r="B355" s="139" t="s">
        <v>550</v>
      </c>
      <c r="C355" s="140" t="s">
        <v>138</v>
      </c>
      <c r="D355" s="137"/>
      <c r="E355" s="138"/>
      <c r="F355" s="137" t="str">
        <f t="shared" si="10"/>
        <v/>
      </c>
      <c r="G355" s="135"/>
    </row>
    <row r="356" ht="16.15" customHeight="1" spans="1:7">
      <c r="A356" s="131">
        <f t="shared" si="11"/>
        <v>351</v>
      </c>
      <c r="B356" s="139" t="s">
        <v>551</v>
      </c>
      <c r="C356" s="140" t="s">
        <v>58</v>
      </c>
      <c r="D356" s="137"/>
      <c r="E356" s="138"/>
      <c r="F356" s="137" t="str">
        <f t="shared" si="10"/>
        <v/>
      </c>
      <c r="G356" s="135"/>
    </row>
    <row r="357" ht="16.15" customHeight="1" spans="1:7">
      <c r="A357" s="131">
        <f t="shared" si="11"/>
        <v>352</v>
      </c>
      <c r="B357" s="139" t="s">
        <v>552</v>
      </c>
      <c r="C357" s="140" t="s">
        <v>553</v>
      </c>
      <c r="D357" s="137"/>
      <c r="E357" s="138"/>
      <c r="F357" s="137" t="str">
        <f t="shared" si="10"/>
        <v/>
      </c>
      <c r="G357" s="135"/>
    </row>
    <row r="358" ht="16.15" customHeight="1" spans="1:7">
      <c r="A358" s="131">
        <f t="shared" si="11"/>
        <v>353</v>
      </c>
      <c r="B358" s="136">
        <v>20408</v>
      </c>
      <c r="C358" s="137" t="s">
        <v>554</v>
      </c>
      <c r="D358" s="137">
        <f>SUM(D359:D367)</f>
        <v>0</v>
      </c>
      <c r="E358" s="138">
        <f>SUM(E359:E367)</f>
        <v>0</v>
      </c>
      <c r="F358" s="137" t="str">
        <f t="shared" si="10"/>
        <v/>
      </c>
      <c r="G358" s="135"/>
    </row>
    <row r="359" ht="16.15" customHeight="1" spans="1:7">
      <c r="A359" s="131">
        <f t="shared" si="11"/>
        <v>354</v>
      </c>
      <c r="B359" s="139" t="s">
        <v>555</v>
      </c>
      <c r="C359" s="140" t="s">
        <v>40</v>
      </c>
      <c r="D359" s="137"/>
      <c r="E359" s="138"/>
      <c r="F359" s="137" t="str">
        <f t="shared" si="10"/>
        <v/>
      </c>
      <c r="G359" s="135"/>
    </row>
    <row r="360" ht="16.15" customHeight="1" spans="1:7">
      <c r="A360" s="131">
        <f t="shared" si="11"/>
        <v>355</v>
      </c>
      <c r="B360" s="139" t="s">
        <v>556</v>
      </c>
      <c r="C360" s="140" t="s">
        <v>42</v>
      </c>
      <c r="D360" s="137"/>
      <c r="E360" s="138"/>
      <c r="F360" s="137" t="str">
        <f t="shared" si="10"/>
        <v/>
      </c>
      <c r="G360" s="135"/>
    </row>
    <row r="361" ht="16.15" customHeight="1" spans="1:7">
      <c r="A361" s="131">
        <f t="shared" si="11"/>
        <v>356</v>
      </c>
      <c r="B361" s="139" t="s">
        <v>557</v>
      </c>
      <c r="C361" s="140" t="s">
        <v>44</v>
      </c>
      <c r="D361" s="137"/>
      <c r="E361" s="138"/>
      <c r="F361" s="137" t="str">
        <f t="shared" si="10"/>
        <v/>
      </c>
      <c r="G361" s="135"/>
    </row>
    <row r="362" ht="16.15" customHeight="1" spans="1:7">
      <c r="A362" s="131">
        <f t="shared" si="11"/>
        <v>357</v>
      </c>
      <c r="B362" s="139" t="s">
        <v>558</v>
      </c>
      <c r="C362" s="140" t="s">
        <v>559</v>
      </c>
      <c r="D362" s="137"/>
      <c r="E362" s="138"/>
      <c r="F362" s="137" t="str">
        <f t="shared" si="10"/>
        <v/>
      </c>
      <c r="G362" s="135"/>
    </row>
    <row r="363" ht="16.15" customHeight="1" spans="1:7">
      <c r="A363" s="131">
        <f t="shared" si="11"/>
        <v>358</v>
      </c>
      <c r="B363" s="139" t="s">
        <v>560</v>
      </c>
      <c r="C363" s="140" t="s">
        <v>561</v>
      </c>
      <c r="D363" s="137"/>
      <c r="E363" s="138"/>
      <c r="F363" s="137" t="str">
        <f t="shared" si="10"/>
        <v/>
      </c>
      <c r="G363" s="135"/>
    </row>
    <row r="364" ht="16.15" customHeight="1" spans="1:7">
      <c r="A364" s="131">
        <f t="shared" si="11"/>
        <v>359</v>
      </c>
      <c r="B364" s="139" t="s">
        <v>562</v>
      </c>
      <c r="C364" s="140" t="s">
        <v>563</v>
      </c>
      <c r="D364" s="137"/>
      <c r="E364" s="138"/>
      <c r="F364" s="137" t="str">
        <f t="shared" si="10"/>
        <v/>
      </c>
      <c r="G364" s="135"/>
    </row>
    <row r="365" ht="16.15" customHeight="1" spans="1:7">
      <c r="A365" s="131">
        <f t="shared" si="11"/>
        <v>360</v>
      </c>
      <c r="B365" s="139" t="s">
        <v>564</v>
      </c>
      <c r="C365" s="140" t="s">
        <v>138</v>
      </c>
      <c r="D365" s="137"/>
      <c r="E365" s="138"/>
      <c r="F365" s="137" t="str">
        <f t="shared" si="10"/>
        <v/>
      </c>
      <c r="G365" s="135"/>
    </row>
    <row r="366" ht="16.15" customHeight="1" spans="1:7">
      <c r="A366" s="131">
        <f t="shared" si="11"/>
        <v>361</v>
      </c>
      <c r="B366" s="139" t="s">
        <v>565</v>
      </c>
      <c r="C366" s="140" t="s">
        <v>58</v>
      </c>
      <c r="D366" s="137"/>
      <c r="E366" s="138"/>
      <c r="F366" s="137" t="str">
        <f t="shared" si="10"/>
        <v/>
      </c>
      <c r="G366" s="135"/>
    </row>
    <row r="367" ht="16.15" customHeight="1" spans="1:7">
      <c r="A367" s="131">
        <f t="shared" si="11"/>
        <v>362</v>
      </c>
      <c r="B367" s="139" t="s">
        <v>566</v>
      </c>
      <c r="C367" s="140" t="s">
        <v>567</v>
      </c>
      <c r="D367" s="137"/>
      <c r="E367" s="138"/>
      <c r="F367" s="137" t="str">
        <f t="shared" si="10"/>
        <v/>
      </c>
      <c r="G367" s="135"/>
    </row>
    <row r="368" ht="16.15" customHeight="1" spans="1:7">
      <c r="A368" s="131">
        <f t="shared" si="11"/>
        <v>363</v>
      </c>
      <c r="B368" s="136">
        <v>20409</v>
      </c>
      <c r="C368" s="137" t="s">
        <v>568</v>
      </c>
      <c r="D368" s="137">
        <f>SUM(D369:D375)</f>
        <v>0</v>
      </c>
      <c r="E368" s="138">
        <f>SUM(E369:E375)</f>
        <v>0</v>
      </c>
      <c r="F368" s="137" t="str">
        <f t="shared" si="10"/>
        <v/>
      </c>
      <c r="G368" s="135"/>
    </row>
    <row r="369" ht="16.15" customHeight="1" spans="1:7">
      <c r="A369" s="131">
        <f t="shared" si="11"/>
        <v>364</v>
      </c>
      <c r="B369" s="139" t="s">
        <v>569</v>
      </c>
      <c r="C369" s="140" t="s">
        <v>40</v>
      </c>
      <c r="D369" s="137"/>
      <c r="E369" s="138"/>
      <c r="F369" s="137" t="str">
        <f t="shared" si="10"/>
        <v/>
      </c>
      <c r="G369" s="135"/>
    </row>
    <row r="370" ht="16.15" customHeight="1" spans="1:7">
      <c r="A370" s="131">
        <f t="shared" si="11"/>
        <v>365</v>
      </c>
      <c r="B370" s="139" t="s">
        <v>570</v>
      </c>
      <c r="C370" s="140" t="s">
        <v>42</v>
      </c>
      <c r="D370" s="137"/>
      <c r="E370" s="138"/>
      <c r="F370" s="137" t="str">
        <f t="shared" si="10"/>
        <v/>
      </c>
      <c r="G370" s="135"/>
    </row>
    <row r="371" ht="16.15" customHeight="1" spans="1:7">
      <c r="A371" s="131">
        <f t="shared" si="11"/>
        <v>366</v>
      </c>
      <c r="B371" s="139" t="s">
        <v>571</v>
      </c>
      <c r="C371" s="140" t="s">
        <v>44</v>
      </c>
      <c r="D371" s="137"/>
      <c r="E371" s="138"/>
      <c r="F371" s="137" t="str">
        <f t="shared" si="10"/>
        <v/>
      </c>
      <c r="G371" s="135"/>
    </row>
    <row r="372" ht="16.15" customHeight="1" spans="1:7">
      <c r="A372" s="131">
        <f t="shared" si="11"/>
        <v>367</v>
      </c>
      <c r="B372" s="139" t="s">
        <v>572</v>
      </c>
      <c r="C372" s="140" t="s">
        <v>573</v>
      </c>
      <c r="D372" s="137"/>
      <c r="E372" s="138"/>
      <c r="F372" s="137" t="str">
        <f t="shared" si="10"/>
        <v/>
      </c>
      <c r="G372" s="135"/>
    </row>
    <row r="373" ht="16.15" customHeight="1" spans="1:7">
      <c r="A373" s="131">
        <f t="shared" si="11"/>
        <v>368</v>
      </c>
      <c r="B373" s="139" t="s">
        <v>574</v>
      </c>
      <c r="C373" s="140" t="s">
        <v>575</v>
      </c>
      <c r="D373" s="137"/>
      <c r="E373" s="138"/>
      <c r="F373" s="137" t="str">
        <f t="shared" ref="F373:F435" si="12">IF(D373=0,"",E373/D373*100)</f>
        <v/>
      </c>
      <c r="G373" s="135"/>
    </row>
    <row r="374" ht="16.15" customHeight="1" spans="1:7">
      <c r="A374" s="131">
        <f t="shared" si="11"/>
        <v>369</v>
      </c>
      <c r="B374" s="139" t="s">
        <v>576</v>
      </c>
      <c r="C374" s="140" t="s">
        <v>58</v>
      </c>
      <c r="D374" s="137"/>
      <c r="E374" s="138"/>
      <c r="F374" s="137" t="str">
        <f t="shared" si="12"/>
        <v/>
      </c>
      <c r="G374" s="135"/>
    </row>
    <row r="375" ht="16.15" customHeight="1" spans="1:7">
      <c r="A375" s="131">
        <f t="shared" si="11"/>
        <v>370</v>
      </c>
      <c r="B375" s="139" t="s">
        <v>577</v>
      </c>
      <c r="C375" s="140" t="s">
        <v>578</v>
      </c>
      <c r="D375" s="137"/>
      <c r="E375" s="138"/>
      <c r="F375" s="137" t="str">
        <f t="shared" si="12"/>
        <v/>
      </c>
      <c r="G375" s="135"/>
    </row>
    <row r="376" ht="16.15" customHeight="1" spans="1:7">
      <c r="A376" s="131">
        <f t="shared" si="11"/>
        <v>371</v>
      </c>
      <c r="B376" s="136">
        <v>20410</v>
      </c>
      <c r="C376" s="137" t="s">
        <v>579</v>
      </c>
      <c r="D376" s="137">
        <f>SUM(D377:D381)</f>
        <v>0</v>
      </c>
      <c r="E376" s="138">
        <f>SUM(E377:E381)</f>
        <v>0</v>
      </c>
      <c r="F376" s="137" t="str">
        <f t="shared" si="12"/>
        <v/>
      </c>
      <c r="G376" s="135"/>
    </row>
    <row r="377" ht="16.15" customHeight="1" spans="1:7">
      <c r="A377" s="131">
        <f t="shared" si="11"/>
        <v>372</v>
      </c>
      <c r="B377" s="139" t="s">
        <v>580</v>
      </c>
      <c r="C377" s="140" t="s">
        <v>40</v>
      </c>
      <c r="D377" s="137"/>
      <c r="E377" s="138"/>
      <c r="F377" s="137" t="str">
        <f t="shared" si="12"/>
        <v/>
      </c>
      <c r="G377" s="135"/>
    </row>
    <row r="378" ht="16.15" customHeight="1" spans="1:7">
      <c r="A378" s="131">
        <f t="shared" ref="A378:A440" si="13">ROW()-5</f>
        <v>373</v>
      </c>
      <c r="B378" s="139" t="s">
        <v>581</v>
      </c>
      <c r="C378" s="140" t="s">
        <v>42</v>
      </c>
      <c r="D378" s="137"/>
      <c r="E378" s="138"/>
      <c r="F378" s="137" t="str">
        <f t="shared" si="12"/>
        <v/>
      </c>
      <c r="G378" s="135"/>
    </row>
    <row r="379" ht="16.15" customHeight="1" spans="1:7">
      <c r="A379" s="131">
        <f t="shared" si="13"/>
        <v>374</v>
      </c>
      <c r="B379" s="139" t="s">
        <v>582</v>
      </c>
      <c r="C379" s="140" t="s">
        <v>138</v>
      </c>
      <c r="D379" s="137"/>
      <c r="E379" s="138"/>
      <c r="F379" s="137" t="str">
        <f t="shared" si="12"/>
        <v/>
      </c>
      <c r="G379" s="135"/>
    </row>
    <row r="380" ht="16.15" customHeight="1" spans="1:7">
      <c r="A380" s="131">
        <f t="shared" si="13"/>
        <v>375</v>
      </c>
      <c r="B380" s="139" t="s">
        <v>583</v>
      </c>
      <c r="C380" s="140" t="s">
        <v>584</v>
      </c>
      <c r="D380" s="137"/>
      <c r="E380" s="138"/>
      <c r="F380" s="137" t="str">
        <f t="shared" si="12"/>
        <v/>
      </c>
      <c r="G380" s="135"/>
    </row>
    <row r="381" ht="16.15" customHeight="1" spans="1:7">
      <c r="A381" s="131">
        <f t="shared" si="13"/>
        <v>376</v>
      </c>
      <c r="B381" s="139" t="s">
        <v>585</v>
      </c>
      <c r="C381" s="140" t="s">
        <v>586</v>
      </c>
      <c r="D381" s="137"/>
      <c r="E381" s="138"/>
      <c r="F381" s="137" t="str">
        <f t="shared" si="12"/>
        <v/>
      </c>
      <c r="G381" s="135"/>
    </row>
    <row r="382" ht="16.15" customHeight="1" spans="1:7">
      <c r="A382" s="131">
        <f t="shared" si="13"/>
        <v>377</v>
      </c>
      <c r="B382" s="136">
        <v>20499</v>
      </c>
      <c r="C382" s="137" t="s">
        <v>587</v>
      </c>
      <c r="D382" s="137">
        <f>SUM(D383)</f>
        <v>0</v>
      </c>
      <c r="E382" s="138">
        <f>SUM(E383)</f>
        <v>0</v>
      </c>
      <c r="F382" s="137" t="str">
        <f t="shared" si="12"/>
        <v/>
      </c>
      <c r="G382" s="135"/>
    </row>
    <row r="383" ht="16.15" customHeight="1" spans="1:7">
      <c r="A383" s="131">
        <f t="shared" si="13"/>
        <v>378</v>
      </c>
      <c r="B383" s="139">
        <v>2049902</v>
      </c>
      <c r="C383" s="140" t="s">
        <v>588</v>
      </c>
      <c r="D383" s="137"/>
      <c r="E383" s="138"/>
      <c r="F383" s="137" t="str">
        <f t="shared" si="12"/>
        <v/>
      </c>
      <c r="G383" s="135"/>
    </row>
    <row r="384" ht="16.15" customHeight="1" spans="1:7">
      <c r="A384" s="131">
        <f t="shared" si="13"/>
        <v>379</v>
      </c>
      <c r="B384" s="139">
        <v>2049999</v>
      </c>
      <c r="C384" s="140" t="s">
        <v>589</v>
      </c>
      <c r="D384" s="137"/>
      <c r="E384" s="138"/>
      <c r="F384" s="137"/>
      <c r="G384" s="135"/>
    </row>
    <row r="385" ht="16.15" customHeight="1" spans="1:7">
      <c r="A385" s="131">
        <f t="shared" si="13"/>
        <v>380</v>
      </c>
      <c r="B385" s="132">
        <v>205</v>
      </c>
      <c r="C385" s="133" t="s">
        <v>590</v>
      </c>
      <c r="D385" s="133">
        <f>D386+D391+D398+D404+D410+D414+D418+D422+D428+D435</f>
        <v>0</v>
      </c>
      <c r="E385" s="134">
        <f>E386+E391+E398+E404+E410+E414+E418+E422+E428+E435</f>
        <v>0</v>
      </c>
      <c r="F385" s="133" t="str">
        <f t="shared" si="12"/>
        <v/>
      </c>
      <c r="G385" s="135"/>
    </row>
    <row r="386" ht="16.15" customHeight="1" spans="1:7">
      <c r="A386" s="131">
        <f t="shared" si="13"/>
        <v>381</v>
      </c>
      <c r="B386" s="136">
        <v>20501</v>
      </c>
      <c r="C386" s="137" t="s">
        <v>591</v>
      </c>
      <c r="D386" s="137">
        <f>SUM(D387:D390)</f>
        <v>0</v>
      </c>
      <c r="E386" s="138">
        <f>SUM(E387:E390)</f>
        <v>0</v>
      </c>
      <c r="F386" s="137" t="str">
        <f t="shared" si="12"/>
        <v/>
      </c>
      <c r="G386" s="135"/>
    </row>
    <row r="387" ht="16.15" customHeight="1" spans="1:7">
      <c r="A387" s="131">
        <f t="shared" si="13"/>
        <v>382</v>
      </c>
      <c r="B387" s="139" t="s">
        <v>592</v>
      </c>
      <c r="C387" s="140" t="s">
        <v>40</v>
      </c>
      <c r="D387" s="137"/>
      <c r="E387" s="138"/>
      <c r="F387" s="137" t="str">
        <f t="shared" si="12"/>
        <v/>
      </c>
      <c r="G387" s="135"/>
    </row>
    <row r="388" ht="16.15" customHeight="1" spans="1:7">
      <c r="A388" s="131">
        <f t="shared" si="13"/>
        <v>383</v>
      </c>
      <c r="B388" s="139" t="s">
        <v>593</v>
      </c>
      <c r="C388" s="140" t="s">
        <v>42</v>
      </c>
      <c r="D388" s="137"/>
      <c r="E388" s="138"/>
      <c r="F388" s="137" t="str">
        <f t="shared" si="12"/>
        <v/>
      </c>
      <c r="G388" s="135"/>
    </row>
    <row r="389" ht="16.15" customHeight="1" spans="1:7">
      <c r="A389" s="131">
        <f t="shared" si="13"/>
        <v>384</v>
      </c>
      <c r="B389" s="139" t="s">
        <v>594</v>
      </c>
      <c r="C389" s="140" t="s">
        <v>44</v>
      </c>
      <c r="D389" s="137"/>
      <c r="E389" s="138"/>
      <c r="F389" s="137" t="str">
        <f t="shared" si="12"/>
        <v/>
      </c>
      <c r="G389" s="135"/>
    </row>
    <row r="390" ht="16.15" customHeight="1" spans="1:7">
      <c r="A390" s="131">
        <f t="shared" si="13"/>
        <v>385</v>
      </c>
      <c r="B390" s="139" t="s">
        <v>595</v>
      </c>
      <c r="C390" s="140" t="s">
        <v>596</v>
      </c>
      <c r="D390" s="137"/>
      <c r="E390" s="138"/>
      <c r="F390" s="137" t="str">
        <f t="shared" si="12"/>
        <v/>
      </c>
      <c r="G390" s="135"/>
    </row>
    <row r="391" ht="16.15" customHeight="1" spans="1:7">
      <c r="A391" s="131">
        <f t="shared" si="13"/>
        <v>386</v>
      </c>
      <c r="B391" s="136">
        <v>20502</v>
      </c>
      <c r="C391" s="137" t="s">
        <v>597</v>
      </c>
      <c r="D391" s="137">
        <f>SUM(D392:D397)</f>
        <v>0</v>
      </c>
      <c r="E391" s="138">
        <f>SUM(E392:E397)</f>
        <v>0</v>
      </c>
      <c r="F391" s="137" t="str">
        <f t="shared" si="12"/>
        <v/>
      </c>
      <c r="G391" s="135"/>
    </row>
    <row r="392" ht="16.15" customHeight="1" spans="1:7">
      <c r="A392" s="131">
        <f t="shared" si="13"/>
        <v>387</v>
      </c>
      <c r="B392" s="139" t="s">
        <v>598</v>
      </c>
      <c r="C392" s="140" t="s">
        <v>599</v>
      </c>
      <c r="D392" s="137"/>
      <c r="E392" s="138"/>
      <c r="F392" s="137" t="str">
        <f t="shared" si="12"/>
        <v/>
      </c>
      <c r="G392" s="135"/>
    </row>
    <row r="393" ht="16.15" customHeight="1" spans="1:7">
      <c r="A393" s="131">
        <f t="shared" si="13"/>
        <v>388</v>
      </c>
      <c r="B393" s="139" t="s">
        <v>600</v>
      </c>
      <c r="C393" s="140" t="s">
        <v>601</v>
      </c>
      <c r="D393" s="137"/>
      <c r="E393" s="138"/>
      <c r="F393" s="137" t="str">
        <f t="shared" si="12"/>
        <v/>
      </c>
      <c r="G393" s="135"/>
    </row>
    <row r="394" ht="16.15" customHeight="1" spans="1:7">
      <c r="A394" s="131">
        <f t="shared" si="13"/>
        <v>389</v>
      </c>
      <c r="B394" s="139" t="s">
        <v>602</v>
      </c>
      <c r="C394" s="140" t="s">
        <v>603</v>
      </c>
      <c r="D394" s="137"/>
      <c r="E394" s="138"/>
      <c r="F394" s="137" t="str">
        <f t="shared" si="12"/>
        <v/>
      </c>
      <c r="G394" s="135"/>
    </row>
    <row r="395" ht="16.15" customHeight="1" spans="1:7">
      <c r="A395" s="131">
        <f t="shared" si="13"/>
        <v>390</v>
      </c>
      <c r="B395" s="139" t="s">
        <v>604</v>
      </c>
      <c r="C395" s="140" t="s">
        <v>605</v>
      </c>
      <c r="D395" s="137"/>
      <c r="E395" s="138"/>
      <c r="F395" s="137" t="str">
        <f t="shared" si="12"/>
        <v/>
      </c>
      <c r="G395" s="135"/>
    </row>
    <row r="396" ht="16.15" customHeight="1" spans="1:7">
      <c r="A396" s="131">
        <f t="shared" si="13"/>
        <v>391</v>
      </c>
      <c r="B396" s="139" t="s">
        <v>606</v>
      </c>
      <c r="C396" s="140" t="s">
        <v>607</v>
      </c>
      <c r="D396" s="137"/>
      <c r="E396" s="138"/>
      <c r="F396" s="137" t="str">
        <f t="shared" si="12"/>
        <v/>
      </c>
      <c r="G396" s="135"/>
    </row>
    <row r="397" ht="16.15" customHeight="1" spans="1:7">
      <c r="A397" s="131">
        <f t="shared" si="13"/>
        <v>392</v>
      </c>
      <c r="B397" s="139" t="s">
        <v>608</v>
      </c>
      <c r="C397" s="140" t="s">
        <v>609</v>
      </c>
      <c r="D397" s="137"/>
      <c r="E397" s="138"/>
      <c r="F397" s="137" t="str">
        <f t="shared" si="12"/>
        <v/>
      </c>
      <c r="G397" s="135"/>
    </row>
    <row r="398" ht="16.15" customHeight="1" spans="1:7">
      <c r="A398" s="131">
        <f t="shared" si="13"/>
        <v>393</v>
      </c>
      <c r="B398" s="136">
        <v>20503</v>
      </c>
      <c r="C398" s="137" t="s">
        <v>610</v>
      </c>
      <c r="D398" s="137">
        <f>SUM(D399:D403)</f>
        <v>0</v>
      </c>
      <c r="E398" s="138">
        <f>SUM(E399:E403)</f>
        <v>0</v>
      </c>
      <c r="F398" s="137" t="str">
        <f t="shared" si="12"/>
        <v/>
      </c>
      <c r="G398" s="135"/>
    </row>
    <row r="399" ht="16.15" customHeight="1" spans="1:7">
      <c r="A399" s="131">
        <f t="shared" si="13"/>
        <v>394</v>
      </c>
      <c r="B399" s="139" t="s">
        <v>611</v>
      </c>
      <c r="C399" s="140" t="s">
        <v>612</v>
      </c>
      <c r="D399" s="137"/>
      <c r="E399" s="138"/>
      <c r="F399" s="137" t="str">
        <f t="shared" si="12"/>
        <v/>
      </c>
      <c r="G399" s="135"/>
    </row>
    <row r="400" ht="16.15" customHeight="1" spans="1:7">
      <c r="A400" s="131">
        <f t="shared" si="13"/>
        <v>395</v>
      </c>
      <c r="B400" s="139" t="s">
        <v>613</v>
      </c>
      <c r="C400" s="140" t="s">
        <v>614</v>
      </c>
      <c r="D400" s="137"/>
      <c r="E400" s="138"/>
      <c r="F400" s="137" t="str">
        <f t="shared" si="12"/>
        <v/>
      </c>
      <c r="G400" s="135"/>
    </row>
    <row r="401" ht="16.15" customHeight="1" spans="1:7">
      <c r="A401" s="131">
        <f t="shared" si="13"/>
        <v>396</v>
      </c>
      <c r="B401" s="139" t="s">
        <v>615</v>
      </c>
      <c r="C401" s="140" t="s">
        <v>616</v>
      </c>
      <c r="D401" s="137"/>
      <c r="E401" s="138"/>
      <c r="F401" s="137" t="str">
        <f t="shared" si="12"/>
        <v/>
      </c>
      <c r="G401" s="135"/>
    </row>
    <row r="402" ht="16.15" customHeight="1" spans="1:7">
      <c r="A402" s="131">
        <f t="shared" si="13"/>
        <v>397</v>
      </c>
      <c r="B402" s="139" t="s">
        <v>617</v>
      </c>
      <c r="C402" s="140" t="s">
        <v>618</v>
      </c>
      <c r="D402" s="137"/>
      <c r="E402" s="138"/>
      <c r="F402" s="137" t="str">
        <f t="shared" si="12"/>
        <v/>
      </c>
      <c r="G402" s="135"/>
    </row>
    <row r="403" ht="16.15" customHeight="1" spans="1:7">
      <c r="A403" s="131">
        <f t="shared" si="13"/>
        <v>398</v>
      </c>
      <c r="B403" s="139" t="s">
        <v>619</v>
      </c>
      <c r="C403" s="140" t="s">
        <v>620</v>
      </c>
      <c r="D403" s="137"/>
      <c r="E403" s="138"/>
      <c r="F403" s="137" t="str">
        <f t="shared" si="12"/>
        <v/>
      </c>
      <c r="G403" s="135"/>
    </row>
    <row r="404" ht="16.15" customHeight="1" spans="1:7">
      <c r="A404" s="131">
        <f t="shared" si="13"/>
        <v>399</v>
      </c>
      <c r="B404" s="136">
        <v>20504</v>
      </c>
      <c r="C404" s="137" t="s">
        <v>621</v>
      </c>
      <c r="D404" s="137">
        <f>SUM(D405:D409)</f>
        <v>0</v>
      </c>
      <c r="E404" s="138">
        <f>SUM(E405:E409)</f>
        <v>0</v>
      </c>
      <c r="F404" s="137" t="str">
        <f t="shared" si="12"/>
        <v/>
      </c>
      <c r="G404" s="135"/>
    </row>
    <row r="405" ht="16.15" customHeight="1" spans="1:7">
      <c r="A405" s="131">
        <f t="shared" si="13"/>
        <v>400</v>
      </c>
      <c r="B405" s="139" t="s">
        <v>622</v>
      </c>
      <c r="C405" s="140" t="s">
        <v>623</v>
      </c>
      <c r="D405" s="137"/>
      <c r="E405" s="138"/>
      <c r="F405" s="137" t="str">
        <f t="shared" si="12"/>
        <v/>
      </c>
      <c r="G405" s="135"/>
    </row>
    <row r="406" ht="16.15" customHeight="1" spans="1:7">
      <c r="A406" s="131">
        <f t="shared" si="13"/>
        <v>401</v>
      </c>
      <c r="B406" s="139" t="s">
        <v>624</v>
      </c>
      <c r="C406" s="140" t="s">
        <v>625</v>
      </c>
      <c r="D406" s="137"/>
      <c r="E406" s="138"/>
      <c r="F406" s="137" t="str">
        <f t="shared" si="12"/>
        <v/>
      </c>
      <c r="G406" s="135"/>
    </row>
    <row r="407" ht="16.15" customHeight="1" spans="1:7">
      <c r="A407" s="131">
        <f t="shared" si="13"/>
        <v>402</v>
      </c>
      <c r="B407" s="139" t="s">
        <v>626</v>
      </c>
      <c r="C407" s="140" t="s">
        <v>627</v>
      </c>
      <c r="D407" s="137"/>
      <c r="E407" s="138"/>
      <c r="F407" s="137" t="str">
        <f t="shared" si="12"/>
        <v/>
      </c>
      <c r="G407" s="135"/>
    </row>
    <row r="408" ht="16.15" customHeight="1" spans="1:7">
      <c r="A408" s="131">
        <f t="shared" si="13"/>
        <v>403</v>
      </c>
      <c r="B408" s="139" t="s">
        <v>628</v>
      </c>
      <c r="C408" s="140" t="s">
        <v>629</v>
      </c>
      <c r="D408" s="137"/>
      <c r="E408" s="138"/>
      <c r="F408" s="137" t="str">
        <f t="shared" si="12"/>
        <v/>
      </c>
      <c r="G408" s="135"/>
    </row>
    <row r="409" ht="16.15" customHeight="1" spans="1:7">
      <c r="A409" s="131">
        <f t="shared" si="13"/>
        <v>404</v>
      </c>
      <c r="B409" s="139" t="s">
        <v>630</v>
      </c>
      <c r="C409" s="140" t="s">
        <v>631</v>
      </c>
      <c r="D409" s="137"/>
      <c r="E409" s="138"/>
      <c r="F409" s="137" t="str">
        <f t="shared" si="12"/>
        <v/>
      </c>
      <c r="G409" s="135"/>
    </row>
    <row r="410" ht="16.15" customHeight="1" spans="1:7">
      <c r="A410" s="131">
        <f t="shared" si="13"/>
        <v>405</v>
      </c>
      <c r="B410" s="136">
        <v>20505</v>
      </c>
      <c r="C410" s="137" t="s">
        <v>632</v>
      </c>
      <c r="D410" s="137">
        <f>SUM(D411:D413)</f>
        <v>0</v>
      </c>
      <c r="E410" s="138">
        <f>SUM(E411:E413)</f>
        <v>0</v>
      </c>
      <c r="F410" s="137" t="str">
        <f t="shared" si="12"/>
        <v/>
      </c>
      <c r="G410" s="135"/>
    </row>
    <row r="411" ht="16.15" customHeight="1" spans="1:7">
      <c r="A411" s="131">
        <f t="shared" si="13"/>
        <v>406</v>
      </c>
      <c r="B411" s="139" t="s">
        <v>633</v>
      </c>
      <c r="C411" s="140" t="s">
        <v>634</v>
      </c>
      <c r="D411" s="137"/>
      <c r="E411" s="138"/>
      <c r="F411" s="137" t="str">
        <f t="shared" si="12"/>
        <v/>
      </c>
      <c r="G411" s="135"/>
    </row>
    <row r="412" ht="16.15" customHeight="1" spans="1:7">
      <c r="A412" s="131">
        <f t="shared" si="13"/>
        <v>407</v>
      </c>
      <c r="B412" s="139" t="s">
        <v>635</v>
      </c>
      <c r="C412" s="140" t="s">
        <v>636</v>
      </c>
      <c r="D412" s="137"/>
      <c r="E412" s="138"/>
      <c r="F412" s="137" t="str">
        <f t="shared" si="12"/>
        <v/>
      </c>
      <c r="G412" s="135"/>
    </row>
    <row r="413" ht="16.15" customHeight="1" spans="1:7">
      <c r="A413" s="131">
        <f t="shared" si="13"/>
        <v>408</v>
      </c>
      <c r="B413" s="139" t="s">
        <v>637</v>
      </c>
      <c r="C413" s="140" t="s">
        <v>638</v>
      </c>
      <c r="D413" s="137"/>
      <c r="E413" s="138"/>
      <c r="F413" s="137" t="str">
        <f t="shared" si="12"/>
        <v/>
      </c>
      <c r="G413" s="135"/>
    </row>
    <row r="414" ht="16.15" customHeight="1" spans="1:7">
      <c r="A414" s="131">
        <f t="shared" si="13"/>
        <v>409</v>
      </c>
      <c r="B414" s="136">
        <v>20506</v>
      </c>
      <c r="C414" s="137" t="s">
        <v>639</v>
      </c>
      <c r="D414" s="137">
        <f>SUM(D415:D417)</f>
        <v>0</v>
      </c>
      <c r="E414" s="138">
        <f t="shared" ref="E414:F414" si="14">SUM(E415:E417)</f>
        <v>0</v>
      </c>
      <c r="F414" s="137">
        <f t="shared" si="14"/>
        <v>0</v>
      </c>
      <c r="G414" s="135"/>
    </row>
    <row r="415" ht="16.15" customHeight="1" spans="1:7">
      <c r="A415" s="131">
        <f t="shared" si="13"/>
        <v>410</v>
      </c>
      <c r="B415" s="139" t="s">
        <v>640</v>
      </c>
      <c r="C415" s="140" t="s">
        <v>641</v>
      </c>
      <c r="D415" s="137"/>
      <c r="E415" s="138"/>
      <c r="F415" s="137" t="str">
        <f t="shared" si="12"/>
        <v/>
      </c>
      <c r="G415" s="135"/>
    </row>
    <row r="416" ht="16.15" customHeight="1" spans="1:7">
      <c r="A416" s="131">
        <f t="shared" si="13"/>
        <v>411</v>
      </c>
      <c r="B416" s="139" t="s">
        <v>642</v>
      </c>
      <c r="C416" s="140" t="s">
        <v>643</v>
      </c>
      <c r="D416" s="137"/>
      <c r="E416" s="138"/>
      <c r="F416" s="137" t="str">
        <f t="shared" si="12"/>
        <v/>
      </c>
      <c r="G416" s="135"/>
    </row>
    <row r="417" ht="16.15" customHeight="1" spans="1:7">
      <c r="A417" s="131">
        <f t="shared" si="13"/>
        <v>412</v>
      </c>
      <c r="B417" s="139" t="s">
        <v>644</v>
      </c>
      <c r="C417" s="140" t="s">
        <v>645</v>
      </c>
      <c r="D417" s="137"/>
      <c r="E417" s="138"/>
      <c r="F417" s="137" t="str">
        <f t="shared" si="12"/>
        <v/>
      </c>
      <c r="G417" s="135"/>
    </row>
    <row r="418" ht="16.15" customHeight="1" spans="1:7">
      <c r="A418" s="131">
        <f t="shared" si="13"/>
        <v>413</v>
      </c>
      <c r="B418" s="136">
        <v>20507</v>
      </c>
      <c r="C418" s="137" t="s">
        <v>646</v>
      </c>
      <c r="D418" s="137">
        <f>SUM(D419:D421)</f>
        <v>0</v>
      </c>
      <c r="E418" s="138">
        <f t="shared" ref="E418:F418" si="15">SUM(E419:E421)</f>
        <v>0</v>
      </c>
      <c r="F418" s="137">
        <f t="shared" si="15"/>
        <v>0</v>
      </c>
      <c r="G418" s="135"/>
    </row>
    <row r="419" ht="16.15" customHeight="1" spans="1:7">
      <c r="A419" s="131">
        <f t="shared" si="13"/>
        <v>414</v>
      </c>
      <c r="B419" s="139" t="s">
        <v>647</v>
      </c>
      <c r="C419" s="140" t="s">
        <v>648</v>
      </c>
      <c r="D419" s="137"/>
      <c r="E419" s="138"/>
      <c r="F419" s="137" t="str">
        <f t="shared" si="12"/>
        <v/>
      </c>
      <c r="G419" s="135"/>
    </row>
    <row r="420" ht="16.15" customHeight="1" spans="1:7">
      <c r="A420" s="131">
        <f t="shared" si="13"/>
        <v>415</v>
      </c>
      <c r="B420" s="139" t="s">
        <v>649</v>
      </c>
      <c r="C420" s="140" t="s">
        <v>650</v>
      </c>
      <c r="D420" s="137"/>
      <c r="E420" s="138"/>
      <c r="F420" s="137" t="str">
        <f t="shared" si="12"/>
        <v/>
      </c>
      <c r="G420" s="135"/>
    </row>
    <row r="421" ht="16.15" customHeight="1" spans="1:7">
      <c r="A421" s="131">
        <f t="shared" si="13"/>
        <v>416</v>
      </c>
      <c r="B421" s="139" t="s">
        <v>651</v>
      </c>
      <c r="C421" s="140" t="s">
        <v>652</v>
      </c>
      <c r="D421" s="137"/>
      <c r="E421" s="138"/>
      <c r="F421" s="137" t="str">
        <f t="shared" si="12"/>
        <v/>
      </c>
      <c r="G421" s="135"/>
    </row>
    <row r="422" ht="16.15" customHeight="1" spans="1:7">
      <c r="A422" s="131">
        <f t="shared" si="13"/>
        <v>417</v>
      </c>
      <c r="B422" s="136">
        <v>20508</v>
      </c>
      <c r="C422" s="137" t="s">
        <v>653</v>
      </c>
      <c r="D422" s="137">
        <f>SUM(D423:D427)</f>
        <v>0</v>
      </c>
      <c r="E422" s="138">
        <f>SUM(E423:E427)</f>
        <v>0</v>
      </c>
      <c r="F422" s="137" t="str">
        <f t="shared" si="12"/>
        <v/>
      </c>
      <c r="G422" s="135"/>
    </row>
    <row r="423" ht="16.15" customHeight="1" spans="1:7">
      <c r="A423" s="131">
        <f t="shared" si="13"/>
        <v>418</v>
      </c>
      <c r="B423" s="139" t="s">
        <v>654</v>
      </c>
      <c r="C423" s="140" t="s">
        <v>655</v>
      </c>
      <c r="D423" s="137"/>
      <c r="E423" s="138"/>
      <c r="F423" s="137" t="str">
        <f t="shared" si="12"/>
        <v/>
      </c>
      <c r="G423" s="135"/>
    </row>
    <row r="424" ht="16.15" customHeight="1" spans="1:7">
      <c r="A424" s="131">
        <f t="shared" si="13"/>
        <v>419</v>
      </c>
      <c r="B424" s="139" t="s">
        <v>656</v>
      </c>
      <c r="C424" s="140" t="s">
        <v>657</v>
      </c>
      <c r="D424" s="137"/>
      <c r="E424" s="138"/>
      <c r="F424" s="137" t="str">
        <f t="shared" si="12"/>
        <v/>
      </c>
      <c r="G424" s="135"/>
    </row>
    <row r="425" ht="16.15" customHeight="1" spans="1:7">
      <c r="A425" s="131">
        <f t="shared" si="13"/>
        <v>420</v>
      </c>
      <c r="B425" s="139" t="s">
        <v>658</v>
      </c>
      <c r="C425" s="140" t="s">
        <v>659</v>
      </c>
      <c r="D425" s="137"/>
      <c r="E425" s="138"/>
      <c r="F425" s="137" t="str">
        <f t="shared" si="12"/>
        <v/>
      </c>
      <c r="G425" s="135"/>
    </row>
    <row r="426" ht="16.15" customHeight="1" spans="1:7">
      <c r="A426" s="131">
        <f t="shared" si="13"/>
        <v>421</v>
      </c>
      <c r="B426" s="139" t="s">
        <v>660</v>
      </c>
      <c r="C426" s="140" t="s">
        <v>661</v>
      </c>
      <c r="D426" s="137"/>
      <c r="E426" s="138"/>
      <c r="F426" s="137" t="str">
        <f t="shared" si="12"/>
        <v/>
      </c>
      <c r="G426" s="135"/>
    </row>
    <row r="427" ht="16.15" customHeight="1" spans="1:7">
      <c r="A427" s="131">
        <f t="shared" si="13"/>
        <v>422</v>
      </c>
      <c r="B427" s="139" t="s">
        <v>662</v>
      </c>
      <c r="C427" s="140" t="s">
        <v>663</v>
      </c>
      <c r="D427" s="137"/>
      <c r="E427" s="138"/>
      <c r="F427" s="137" t="str">
        <f t="shared" si="12"/>
        <v/>
      </c>
      <c r="G427" s="135"/>
    </row>
    <row r="428" ht="16.15" customHeight="1" spans="1:7">
      <c r="A428" s="131">
        <f t="shared" si="13"/>
        <v>423</v>
      </c>
      <c r="B428" s="136">
        <v>20509</v>
      </c>
      <c r="C428" s="137" t="s">
        <v>664</v>
      </c>
      <c r="D428" s="137">
        <f>SUM(D429:D434)</f>
        <v>0</v>
      </c>
      <c r="E428" s="138">
        <f>SUM(E429:E434)</f>
        <v>0</v>
      </c>
      <c r="F428" s="137" t="str">
        <f t="shared" si="12"/>
        <v/>
      </c>
      <c r="G428" s="135"/>
    </row>
    <row r="429" ht="16.15" customHeight="1" spans="1:7">
      <c r="A429" s="131">
        <f t="shared" si="13"/>
        <v>424</v>
      </c>
      <c r="B429" s="139" t="s">
        <v>665</v>
      </c>
      <c r="C429" s="140" t="s">
        <v>666</v>
      </c>
      <c r="D429" s="137"/>
      <c r="E429" s="138"/>
      <c r="F429" s="137" t="str">
        <f t="shared" si="12"/>
        <v/>
      </c>
      <c r="G429" s="135"/>
    </row>
    <row r="430" ht="16.15" customHeight="1" spans="1:7">
      <c r="A430" s="131">
        <f t="shared" si="13"/>
        <v>425</v>
      </c>
      <c r="B430" s="139" t="s">
        <v>667</v>
      </c>
      <c r="C430" s="140" t="s">
        <v>668</v>
      </c>
      <c r="D430" s="137"/>
      <c r="E430" s="138"/>
      <c r="F430" s="137" t="str">
        <f t="shared" si="12"/>
        <v/>
      </c>
      <c r="G430" s="135"/>
    </row>
    <row r="431" ht="16.15" customHeight="1" spans="1:7">
      <c r="A431" s="131">
        <f t="shared" si="13"/>
        <v>426</v>
      </c>
      <c r="B431" s="139" t="s">
        <v>669</v>
      </c>
      <c r="C431" s="140" t="s">
        <v>670</v>
      </c>
      <c r="D431" s="137"/>
      <c r="E431" s="138"/>
      <c r="F431" s="137" t="str">
        <f t="shared" si="12"/>
        <v/>
      </c>
      <c r="G431" s="135"/>
    </row>
    <row r="432" ht="16.15" customHeight="1" spans="1:7">
      <c r="A432" s="131">
        <f t="shared" si="13"/>
        <v>427</v>
      </c>
      <c r="B432" s="139" t="s">
        <v>671</v>
      </c>
      <c r="C432" s="140" t="s">
        <v>672</v>
      </c>
      <c r="D432" s="137"/>
      <c r="E432" s="138"/>
      <c r="F432" s="137" t="str">
        <f t="shared" si="12"/>
        <v/>
      </c>
      <c r="G432" s="135"/>
    </row>
    <row r="433" ht="16.15" customHeight="1" spans="1:7">
      <c r="A433" s="131">
        <f t="shared" si="13"/>
        <v>428</v>
      </c>
      <c r="B433" s="139" t="s">
        <v>673</v>
      </c>
      <c r="C433" s="140" t="s">
        <v>674</v>
      </c>
      <c r="D433" s="137"/>
      <c r="E433" s="138"/>
      <c r="F433" s="137" t="str">
        <f t="shared" si="12"/>
        <v/>
      </c>
      <c r="G433" s="135"/>
    </row>
    <row r="434" ht="16.15" customHeight="1" spans="1:7">
      <c r="A434" s="131">
        <f t="shared" si="13"/>
        <v>429</v>
      </c>
      <c r="B434" s="139" t="s">
        <v>675</v>
      </c>
      <c r="C434" s="140" t="s">
        <v>676</v>
      </c>
      <c r="D434" s="137"/>
      <c r="E434" s="138"/>
      <c r="F434" s="137" t="str">
        <f t="shared" si="12"/>
        <v/>
      </c>
      <c r="G434" s="135"/>
    </row>
    <row r="435" ht="16.15" customHeight="1" spans="1:7">
      <c r="A435" s="131">
        <f t="shared" si="13"/>
        <v>430</v>
      </c>
      <c r="B435" s="136">
        <v>20599</v>
      </c>
      <c r="C435" s="137" t="s">
        <v>677</v>
      </c>
      <c r="D435" s="137">
        <f>SUM(D436)</f>
        <v>0</v>
      </c>
      <c r="E435" s="138">
        <f>SUM(E436)</f>
        <v>0</v>
      </c>
      <c r="F435" s="137" t="str">
        <f t="shared" si="12"/>
        <v/>
      </c>
      <c r="G435" s="135"/>
    </row>
    <row r="436" ht="16.15" customHeight="1" spans="1:7">
      <c r="A436" s="131">
        <f t="shared" si="13"/>
        <v>431</v>
      </c>
      <c r="B436" s="139" t="s">
        <v>678</v>
      </c>
      <c r="C436" s="140" t="s">
        <v>679</v>
      </c>
      <c r="D436" s="137"/>
      <c r="E436" s="138"/>
      <c r="F436" s="137" t="str">
        <f t="shared" ref="F436:F502" si="16">IF(D436=0,"",E436/D436*100)</f>
        <v/>
      </c>
      <c r="G436" s="135"/>
    </row>
    <row r="437" ht="16.15" customHeight="1" spans="1:7">
      <c r="A437" s="131">
        <f t="shared" si="13"/>
        <v>432</v>
      </c>
      <c r="B437" s="132">
        <v>206</v>
      </c>
      <c r="C437" s="133" t="s">
        <v>680</v>
      </c>
      <c r="D437" s="133">
        <f>D438+D443+D452+D458+D463+D468+D473+D480+D484+D488</f>
        <v>0</v>
      </c>
      <c r="E437" s="134">
        <f>E438+E443+E452+E458+E463+E468+E473+E480+E484+E488</f>
        <v>0</v>
      </c>
      <c r="F437" s="133" t="str">
        <f t="shared" si="16"/>
        <v/>
      </c>
      <c r="G437" s="135"/>
    </row>
    <row r="438" ht="16.15" customHeight="1" spans="1:7">
      <c r="A438" s="131">
        <f t="shared" si="13"/>
        <v>433</v>
      </c>
      <c r="B438" s="136">
        <v>20601</v>
      </c>
      <c r="C438" s="137" t="s">
        <v>681</v>
      </c>
      <c r="D438" s="137">
        <f>SUM(D439:D442)</f>
        <v>0</v>
      </c>
      <c r="E438" s="138">
        <f>SUM(E439:E442)</f>
        <v>0</v>
      </c>
      <c r="F438" s="137" t="str">
        <f t="shared" si="16"/>
        <v/>
      </c>
      <c r="G438" s="135"/>
    </row>
    <row r="439" ht="16.15" customHeight="1" spans="1:7">
      <c r="A439" s="131">
        <f t="shared" si="13"/>
        <v>434</v>
      </c>
      <c r="B439" s="139" t="s">
        <v>682</v>
      </c>
      <c r="C439" s="140" t="s">
        <v>40</v>
      </c>
      <c r="D439" s="137"/>
      <c r="E439" s="138"/>
      <c r="F439" s="137" t="str">
        <f t="shared" si="16"/>
        <v/>
      </c>
      <c r="G439" s="135"/>
    </row>
    <row r="440" ht="16.15" customHeight="1" spans="1:7">
      <c r="A440" s="131">
        <f t="shared" si="13"/>
        <v>435</v>
      </c>
      <c r="B440" s="139" t="s">
        <v>683</v>
      </c>
      <c r="C440" s="140" t="s">
        <v>42</v>
      </c>
      <c r="D440" s="137"/>
      <c r="E440" s="138"/>
      <c r="F440" s="137" t="str">
        <f t="shared" si="16"/>
        <v/>
      </c>
      <c r="G440" s="135"/>
    </row>
    <row r="441" ht="16.15" customHeight="1" spans="1:7">
      <c r="A441" s="131">
        <f t="shared" ref="A441:A507" si="17">ROW()-5</f>
        <v>436</v>
      </c>
      <c r="B441" s="139" t="s">
        <v>684</v>
      </c>
      <c r="C441" s="140" t="s">
        <v>44</v>
      </c>
      <c r="D441" s="137"/>
      <c r="E441" s="138"/>
      <c r="F441" s="137" t="str">
        <f t="shared" si="16"/>
        <v/>
      </c>
      <c r="G441" s="135"/>
    </row>
    <row r="442" ht="16.15" customHeight="1" spans="1:7">
      <c r="A442" s="131">
        <f t="shared" si="17"/>
        <v>437</v>
      </c>
      <c r="B442" s="139" t="s">
        <v>685</v>
      </c>
      <c r="C442" s="140" t="s">
        <v>686</v>
      </c>
      <c r="D442" s="137"/>
      <c r="E442" s="138"/>
      <c r="F442" s="137" t="str">
        <f t="shared" si="16"/>
        <v/>
      </c>
      <c r="G442" s="135"/>
    </row>
    <row r="443" ht="16.15" customHeight="1" spans="1:7">
      <c r="A443" s="131">
        <f t="shared" si="17"/>
        <v>438</v>
      </c>
      <c r="B443" s="136">
        <v>20602</v>
      </c>
      <c r="C443" s="137" t="s">
        <v>687</v>
      </c>
      <c r="D443" s="137">
        <f>SUM(D444:D451)</f>
        <v>0</v>
      </c>
      <c r="E443" s="138">
        <f>SUM(E444:E451)</f>
        <v>0</v>
      </c>
      <c r="F443" s="137" t="str">
        <f t="shared" si="16"/>
        <v/>
      </c>
      <c r="G443" s="135"/>
    </row>
    <row r="444" ht="16.15" customHeight="1" spans="1:7">
      <c r="A444" s="131">
        <f t="shared" si="17"/>
        <v>439</v>
      </c>
      <c r="B444" s="144" t="s">
        <v>688</v>
      </c>
      <c r="C444" s="145" t="s">
        <v>689</v>
      </c>
      <c r="D444" s="137"/>
      <c r="E444" s="138"/>
      <c r="F444" s="137" t="str">
        <f t="shared" si="16"/>
        <v/>
      </c>
      <c r="G444" s="135"/>
    </row>
    <row r="445" ht="16.15" customHeight="1" spans="1:7">
      <c r="A445" s="131">
        <f t="shared" si="17"/>
        <v>440</v>
      </c>
      <c r="B445" s="144" t="s">
        <v>690</v>
      </c>
      <c r="C445" s="145" t="s">
        <v>691</v>
      </c>
      <c r="D445" s="137"/>
      <c r="E445" s="138"/>
      <c r="F445" s="137" t="str">
        <f t="shared" si="16"/>
        <v/>
      </c>
      <c r="G445" s="135"/>
    </row>
    <row r="446" ht="16.15" customHeight="1" spans="1:7">
      <c r="A446" s="131">
        <f t="shared" si="17"/>
        <v>441</v>
      </c>
      <c r="B446" s="144" t="s">
        <v>692</v>
      </c>
      <c r="C446" s="145" t="s">
        <v>693</v>
      </c>
      <c r="D446" s="137"/>
      <c r="E446" s="138"/>
      <c r="F446" s="137" t="str">
        <f t="shared" si="16"/>
        <v/>
      </c>
      <c r="G446" s="135"/>
    </row>
    <row r="447" ht="16.15" customHeight="1" spans="1:7">
      <c r="A447" s="131">
        <f t="shared" si="17"/>
        <v>442</v>
      </c>
      <c r="B447" s="144" t="s">
        <v>694</v>
      </c>
      <c r="C447" s="145" t="s">
        <v>695</v>
      </c>
      <c r="D447" s="137"/>
      <c r="E447" s="138"/>
      <c r="F447" s="137" t="str">
        <f t="shared" si="16"/>
        <v/>
      </c>
      <c r="G447" s="135"/>
    </row>
    <row r="448" ht="16.15" customHeight="1" spans="1:7">
      <c r="A448" s="131">
        <f t="shared" si="17"/>
        <v>443</v>
      </c>
      <c r="B448" s="144" t="s">
        <v>696</v>
      </c>
      <c r="C448" s="145" t="s">
        <v>697</v>
      </c>
      <c r="D448" s="137"/>
      <c r="E448" s="138"/>
      <c r="F448" s="137" t="str">
        <f t="shared" si="16"/>
        <v/>
      </c>
      <c r="G448" s="135"/>
    </row>
    <row r="449" ht="16.15" customHeight="1" spans="1:7">
      <c r="A449" s="131">
        <f t="shared" si="17"/>
        <v>444</v>
      </c>
      <c r="B449" s="144" t="s">
        <v>698</v>
      </c>
      <c r="C449" s="145" t="s">
        <v>699</v>
      </c>
      <c r="D449" s="137"/>
      <c r="E449" s="138"/>
      <c r="F449" s="137" t="str">
        <f t="shared" si="16"/>
        <v/>
      </c>
      <c r="G449" s="135"/>
    </row>
    <row r="450" ht="16.15" customHeight="1" spans="1:7">
      <c r="A450" s="131">
        <f t="shared" si="17"/>
        <v>445</v>
      </c>
      <c r="B450" s="144">
        <v>2060208</v>
      </c>
      <c r="C450" s="145" t="s">
        <v>700</v>
      </c>
      <c r="D450" s="137"/>
      <c r="E450" s="138"/>
      <c r="F450" s="137"/>
      <c r="G450" s="135"/>
    </row>
    <row r="451" ht="16.15" customHeight="1" spans="1:7">
      <c r="A451" s="131">
        <f t="shared" si="17"/>
        <v>446</v>
      </c>
      <c r="B451" s="144" t="s">
        <v>701</v>
      </c>
      <c r="C451" s="145" t="s">
        <v>702</v>
      </c>
      <c r="D451" s="137"/>
      <c r="E451" s="138"/>
      <c r="F451" s="137" t="str">
        <f t="shared" si="16"/>
        <v/>
      </c>
      <c r="G451" s="135"/>
    </row>
    <row r="452" ht="16.15" customHeight="1" spans="1:7">
      <c r="A452" s="131">
        <f t="shared" si="17"/>
        <v>447</v>
      </c>
      <c r="B452" s="136">
        <v>20603</v>
      </c>
      <c r="C452" s="137" t="s">
        <v>703</v>
      </c>
      <c r="D452" s="137">
        <f>SUM(D453:D457)</f>
        <v>0</v>
      </c>
      <c r="E452" s="138">
        <f>SUM(E453:E457)</f>
        <v>0</v>
      </c>
      <c r="F452" s="137" t="str">
        <f t="shared" si="16"/>
        <v/>
      </c>
      <c r="G452" s="135"/>
    </row>
    <row r="453" ht="16.15" customHeight="1" spans="1:7">
      <c r="A453" s="131">
        <f t="shared" si="17"/>
        <v>448</v>
      </c>
      <c r="B453" s="139" t="s">
        <v>704</v>
      </c>
      <c r="C453" s="140" t="s">
        <v>689</v>
      </c>
      <c r="D453" s="137"/>
      <c r="E453" s="138"/>
      <c r="F453" s="137" t="str">
        <f t="shared" si="16"/>
        <v/>
      </c>
      <c r="G453" s="135"/>
    </row>
    <row r="454" ht="16.15" customHeight="1" spans="1:7">
      <c r="A454" s="131">
        <f t="shared" si="17"/>
        <v>449</v>
      </c>
      <c r="B454" s="139" t="s">
        <v>705</v>
      </c>
      <c r="C454" s="140" t="s">
        <v>706</v>
      </c>
      <c r="D454" s="137"/>
      <c r="E454" s="138"/>
      <c r="F454" s="137" t="str">
        <f t="shared" si="16"/>
        <v/>
      </c>
      <c r="G454" s="135"/>
    </row>
    <row r="455" ht="16.15" customHeight="1" spans="1:7">
      <c r="A455" s="131">
        <f t="shared" si="17"/>
        <v>450</v>
      </c>
      <c r="B455" s="139" t="s">
        <v>707</v>
      </c>
      <c r="C455" s="140" t="s">
        <v>708</v>
      </c>
      <c r="D455" s="137"/>
      <c r="E455" s="138"/>
      <c r="F455" s="137" t="str">
        <f t="shared" si="16"/>
        <v/>
      </c>
      <c r="G455" s="135"/>
    </row>
    <row r="456" ht="16.15" customHeight="1" spans="1:7">
      <c r="A456" s="131">
        <f t="shared" si="17"/>
        <v>451</v>
      </c>
      <c r="B456" s="139" t="s">
        <v>709</v>
      </c>
      <c r="C456" s="140" t="s">
        <v>710</v>
      </c>
      <c r="D456" s="137"/>
      <c r="E456" s="138"/>
      <c r="F456" s="137" t="str">
        <f t="shared" si="16"/>
        <v/>
      </c>
      <c r="G456" s="135"/>
    </row>
    <row r="457" ht="16.15" customHeight="1" spans="1:7">
      <c r="A457" s="131">
        <f t="shared" si="17"/>
        <v>452</v>
      </c>
      <c r="B457" s="139" t="s">
        <v>711</v>
      </c>
      <c r="C457" s="140" t="s">
        <v>712</v>
      </c>
      <c r="D457" s="137"/>
      <c r="E457" s="138"/>
      <c r="F457" s="137" t="str">
        <f t="shared" si="16"/>
        <v/>
      </c>
      <c r="G457" s="135"/>
    </row>
    <row r="458" ht="16.15" customHeight="1" spans="1:7">
      <c r="A458" s="131">
        <f t="shared" si="17"/>
        <v>453</v>
      </c>
      <c r="B458" s="136">
        <v>20604</v>
      </c>
      <c r="C458" s="137" t="s">
        <v>713</v>
      </c>
      <c r="D458" s="137">
        <f>SUM(D459:D462)</f>
        <v>0</v>
      </c>
      <c r="E458" s="138">
        <f>SUM(E459:E462)</f>
        <v>0</v>
      </c>
      <c r="F458" s="137" t="str">
        <f t="shared" si="16"/>
        <v/>
      </c>
      <c r="G458" s="135"/>
    </row>
    <row r="459" ht="16.15" customHeight="1" spans="1:7">
      <c r="A459" s="131">
        <f t="shared" si="17"/>
        <v>454</v>
      </c>
      <c r="B459" s="139" t="s">
        <v>714</v>
      </c>
      <c r="C459" s="140" t="s">
        <v>689</v>
      </c>
      <c r="D459" s="137"/>
      <c r="E459" s="138"/>
      <c r="F459" s="137" t="str">
        <f t="shared" si="16"/>
        <v/>
      </c>
      <c r="G459" s="135"/>
    </row>
    <row r="460" ht="16.15" customHeight="1" spans="1:7">
      <c r="A460" s="131">
        <f t="shared" si="17"/>
        <v>455</v>
      </c>
      <c r="B460" s="139" t="s">
        <v>715</v>
      </c>
      <c r="C460" s="140" t="s">
        <v>716</v>
      </c>
      <c r="D460" s="137"/>
      <c r="E460" s="138"/>
      <c r="F460" s="137" t="str">
        <f t="shared" si="16"/>
        <v/>
      </c>
      <c r="G460" s="135"/>
    </row>
    <row r="461" ht="16.15" customHeight="1" spans="1:7">
      <c r="A461" s="131">
        <f t="shared" si="17"/>
        <v>456</v>
      </c>
      <c r="B461" s="139">
        <v>2060405</v>
      </c>
      <c r="C461" s="140" t="s">
        <v>717</v>
      </c>
      <c r="D461" s="137"/>
      <c r="E461" s="138"/>
      <c r="F461" s="137"/>
      <c r="G461" s="135"/>
    </row>
    <row r="462" ht="16.15" customHeight="1" spans="1:7">
      <c r="A462" s="131">
        <f t="shared" si="17"/>
        <v>457</v>
      </c>
      <c r="B462" s="139" t="s">
        <v>718</v>
      </c>
      <c r="C462" s="140" t="s">
        <v>719</v>
      </c>
      <c r="D462" s="137"/>
      <c r="E462" s="138"/>
      <c r="F462" s="137" t="str">
        <f t="shared" si="16"/>
        <v/>
      </c>
      <c r="G462" s="135"/>
    </row>
    <row r="463" ht="16.15" customHeight="1" spans="1:7">
      <c r="A463" s="131">
        <f t="shared" si="17"/>
        <v>458</v>
      </c>
      <c r="B463" s="136">
        <v>20605</v>
      </c>
      <c r="C463" s="137" t="s">
        <v>720</v>
      </c>
      <c r="D463" s="137">
        <f>SUM(D464:D467)</f>
        <v>0</v>
      </c>
      <c r="E463" s="138">
        <f>SUM(E464:E467)</f>
        <v>0</v>
      </c>
      <c r="F463" s="137" t="str">
        <f t="shared" si="16"/>
        <v/>
      </c>
      <c r="G463" s="135"/>
    </row>
    <row r="464" ht="16.15" customHeight="1" spans="1:7">
      <c r="A464" s="131">
        <f t="shared" si="17"/>
        <v>459</v>
      </c>
      <c r="B464" s="139" t="s">
        <v>721</v>
      </c>
      <c r="C464" s="140" t="s">
        <v>689</v>
      </c>
      <c r="D464" s="137"/>
      <c r="E464" s="138"/>
      <c r="F464" s="137" t="str">
        <f t="shared" si="16"/>
        <v/>
      </c>
      <c r="G464" s="135"/>
    </row>
    <row r="465" ht="16.15" customHeight="1" spans="1:7">
      <c r="A465" s="131">
        <f t="shared" si="17"/>
        <v>460</v>
      </c>
      <c r="B465" s="139" t="s">
        <v>722</v>
      </c>
      <c r="C465" s="140" t="s">
        <v>723</v>
      </c>
      <c r="D465" s="137"/>
      <c r="E465" s="138"/>
      <c r="F465" s="137" t="str">
        <f t="shared" si="16"/>
        <v/>
      </c>
      <c r="G465" s="135"/>
    </row>
    <row r="466" ht="16.15" customHeight="1" spans="1:7">
      <c r="A466" s="131">
        <f t="shared" si="17"/>
        <v>461</v>
      </c>
      <c r="B466" s="139" t="s">
        <v>724</v>
      </c>
      <c r="C466" s="140" t="s">
        <v>725</v>
      </c>
      <c r="D466" s="137"/>
      <c r="E466" s="138"/>
      <c r="F466" s="137" t="str">
        <f t="shared" si="16"/>
        <v/>
      </c>
      <c r="G466" s="135"/>
    </row>
    <row r="467" ht="16.15" customHeight="1" spans="1:7">
      <c r="A467" s="131">
        <f t="shared" si="17"/>
        <v>462</v>
      </c>
      <c r="B467" s="139" t="s">
        <v>726</v>
      </c>
      <c r="C467" s="140" t="s">
        <v>727</v>
      </c>
      <c r="D467" s="137"/>
      <c r="E467" s="138"/>
      <c r="F467" s="137" t="str">
        <f t="shared" si="16"/>
        <v/>
      </c>
      <c r="G467" s="135"/>
    </row>
    <row r="468" ht="16.15" customHeight="1" spans="1:7">
      <c r="A468" s="131">
        <f t="shared" si="17"/>
        <v>463</v>
      </c>
      <c r="B468" s="136">
        <v>20606</v>
      </c>
      <c r="C468" s="137" t="s">
        <v>728</v>
      </c>
      <c r="D468" s="137">
        <f>SUM(D469:D472)</f>
        <v>0</v>
      </c>
      <c r="E468" s="138">
        <f>SUM(E469:E472)</f>
        <v>0</v>
      </c>
      <c r="F468" s="137" t="str">
        <f t="shared" si="16"/>
        <v/>
      </c>
      <c r="G468" s="135"/>
    </row>
    <row r="469" ht="16.15" customHeight="1" spans="1:7">
      <c r="A469" s="131">
        <f t="shared" si="17"/>
        <v>464</v>
      </c>
      <c r="B469" s="139" t="s">
        <v>729</v>
      </c>
      <c r="C469" s="140" t="s">
        <v>730</v>
      </c>
      <c r="D469" s="137"/>
      <c r="E469" s="138"/>
      <c r="F469" s="137" t="str">
        <f t="shared" si="16"/>
        <v/>
      </c>
      <c r="G469" s="135"/>
    </row>
    <row r="470" ht="16.15" customHeight="1" spans="1:7">
      <c r="A470" s="131">
        <f t="shared" si="17"/>
        <v>465</v>
      </c>
      <c r="B470" s="139" t="s">
        <v>731</v>
      </c>
      <c r="C470" s="140" t="s">
        <v>732</v>
      </c>
      <c r="D470" s="137"/>
      <c r="E470" s="138"/>
      <c r="F470" s="137" t="str">
        <f t="shared" si="16"/>
        <v/>
      </c>
      <c r="G470" s="135"/>
    </row>
    <row r="471" ht="16.15" customHeight="1" spans="1:7">
      <c r="A471" s="131">
        <f t="shared" si="17"/>
        <v>466</v>
      </c>
      <c r="B471" s="139" t="s">
        <v>733</v>
      </c>
      <c r="C471" s="140" t="s">
        <v>734</v>
      </c>
      <c r="D471" s="137"/>
      <c r="E471" s="138"/>
      <c r="F471" s="137" t="str">
        <f t="shared" si="16"/>
        <v/>
      </c>
      <c r="G471" s="135"/>
    </row>
    <row r="472" ht="16.15" customHeight="1" spans="1:7">
      <c r="A472" s="131">
        <f t="shared" si="17"/>
        <v>467</v>
      </c>
      <c r="B472" s="139" t="s">
        <v>735</v>
      </c>
      <c r="C472" s="140" t="s">
        <v>736</v>
      </c>
      <c r="D472" s="137"/>
      <c r="E472" s="138"/>
      <c r="F472" s="137" t="str">
        <f t="shared" si="16"/>
        <v/>
      </c>
      <c r="G472" s="135"/>
    </row>
    <row r="473" ht="16.15" customHeight="1" spans="1:7">
      <c r="A473" s="131">
        <f t="shared" si="17"/>
        <v>468</v>
      </c>
      <c r="B473" s="136">
        <v>20607</v>
      </c>
      <c r="C473" s="137" t="s">
        <v>737</v>
      </c>
      <c r="D473" s="137">
        <f>SUM(D474:D479)</f>
        <v>0</v>
      </c>
      <c r="E473" s="138">
        <f>SUM(E474:E479)</f>
        <v>0</v>
      </c>
      <c r="F473" s="137" t="str">
        <f t="shared" si="16"/>
        <v/>
      </c>
      <c r="G473" s="135"/>
    </row>
    <row r="474" ht="16.15" customHeight="1" spans="1:7">
      <c r="A474" s="131">
        <f t="shared" si="17"/>
        <v>469</v>
      </c>
      <c r="B474" s="139" t="s">
        <v>738</v>
      </c>
      <c r="C474" s="140" t="s">
        <v>689</v>
      </c>
      <c r="D474" s="137"/>
      <c r="E474" s="138"/>
      <c r="F474" s="137" t="str">
        <f t="shared" si="16"/>
        <v/>
      </c>
      <c r="G474" s="135"/>
    </row>
    <row r="475" ht="16.15" customHeight="1" spans="1:7">
      <c r="A475" s="131">
        <f t="shared" si="17"/>
        <v>470</v>
      </c>
      <c r="B475" s="139" t="s">
        <v>739</v>
      </c>
      <c r="C475" s="140" t="s">
        <v>740</v>
      </c>
      <c r="D475" s="137"/>
      <c r="E475" s="138"/>
      <c r="F475" s="137" t="str">
        <f t="shared" si="16"/>
        <v/>
      </c>
      <c r="G475" s="135"/>
    </row>
    <row r="476" ht="16.15" customHeight="1" spans="1:7">
      <c r="A476" s="131">
        <f t="shared" si="17"/>
        <v>471</v>
      </c>
      <c r="B476" s="139" t="s">
        <v>741</v>
      </c>
      <c r="C476" s="140" t="s">
        <v>742</v>
      </c>
      <c r="D476" s="137"/>
      <c r="E476" s="138"/>
      <c r="F476" s="137" t="str">
        <f t="shared" si="16"/>
        <v/>
      </c>
      <c r="G476" s="135"/>
    </row>
    <row r="477" ht="16.15" customHeight="1" spans="1:7">
      <c r="A477" s="131">
        <f t="shared" si="17"/>
        <v>472</v>
      </c>
      <c r="B477" s="139" t="s">
        <v>743</v>
      </c>
      <c r="C477" s="140" t="s">
        <v>744</v>
      </c>
      <c r="D477" s="137"/>
      <c r="E477" s="138"/>
      <c r="F477" s="137" t="str">
        <f t="shared" si="16"/>
        <v/>
      </c>
      <c r="G477" s="135"/>
    </row>
    <row r="478" ht="16.15" customHeight="1" spans="1:7">
      <c r="A478" s="131">
        <f t="shared" si="17"/>
        <v>473</v>
      </c>
      <c r="B478" s="139" t="s">
        <v>745</v>
      </c>
      <c r="C478" s="140" t="s">
        <v>746</v>
      </c>
      <c r="D478" s="137"/>
      <c r="E478" s="138"/>
      <c r="F478" s="137" t="str">
        <f t="shared" si="16"/>
        <v/>
      </c>
      <c r="G478" s="135"/>
    </row>
    <row r="479" ht="16.15" customHeight="1" spans="1:7">
      <c r="A479" s="131">
        <f t="shared" si="17"/>
        <v>474</v>
      </c>
      <c r="B479" s="139" t="s">
        <v>747</v>
      </c>
      <c r="C479" s="140" t="s">
        <v>748</v>
      </c>
      <c r="D479" s="137"/>
      <c r="E479" s="138"/>
      <c r="F479" s="137" t="str">
        <f t="shared" si="16"/>
        <v/>
      </c>
      <c r="G479" s="135"/>
    </row>
    <row r="480" ht="16.15" customHeight="1" spans="1:7">
      <c r="A480" s="131">
        <f t="shared" si="17"/>
        <v>475</v>
      </c>
      <c r="B480" s="136">
        <v>20608</v>
      </c>
      <c r="C480" s="137" t="s">
        <v>749</v>
      </c>
      <c r="D480" s="137">
        <f>SUM(D481:D483)</f>
        <v>0</v>
      </c>
      <c r="E480" s="138">
        <f>SUM(E481:E483)</f>
        <v>0</v>
      </c>
      <c r="F480" s="137" t="str">
        <f t="shared" si="16"/>
        <v/>
      </c>
      <c r="G480" s="135"/>
    </row>
    <row r="481" ht="16.15" customHeight="1" spans="1:7">
      <c r="A481" s="131">
        <f t="shared" si="17"/>
        <v>476</v>
      </c>
      <c r="B481" s="139" t="s">
        <v>750</v>
      </c>
      <c r="C481" s="140" t="s">
        <v>751</v>
      </c>
      <c r="D481" s="137"/>
      <c r="E481" s="138"/>
      <c r="F481" s="137" t="str">
        <f t="shared" si="16"/>
        <v/>
      </c>
      <c r="G481" s="135"/>
    </row>
    <row r="482" ht="16.15" customHeight="1" spans="1:7">
      <c r="A482" s="131">
        <f t="shared" si="17"/>
        <v>477</v>
      </c>
      <c r="B482" s="139" t="s">
        <v>752</v>
      </c>
      <c r="C482" s="140" t="s">
        <v>753</v>
      </c>
      <c r="D482" s="137"/>
      <c r="E482" s="138"/>
      <c r="F482" s="137" t="str">
        <f t="shared" si="16"/>
        <v/>
      </c>
      <c r="G482" s="135"/>
    </row>
    <row r="483" ht="16.15" customHeight="1" spans="1:7">
      <c r="A483" s="131">
        <f t="shared" si="17"/>
        <v>478</v>
      </c>
      <c r="B483" s="139" t="s">
        <v>754</v>
      </c>
      <c r="C483" s="140" t="s">
        <v>755</v>
      </c>
      <c r="D483" s="137"/>
      <c r="E483" s="138"/>
      <c r="F483" s="137" t="str">
        <f t="shared" si="16"/>
        <v/>
      </c>
      <c r="G483" s="135"/>
    </row>
    <row r="484" ht="16.15" customHeight="1" spans="1:7">
      <c r="A484" s="131">
        <f t="shared" si="17"/>
        <v>479</v>
      </c>
      <c r="B484" s="136">
        <v>20609</v>
      </c>
      <c r="C484" s="137" t="s">
        <v>756</v>
      </c>
      <c r="D484" s="137">
        <f>SUM(D485:D487)</f>
        <v>0</v>
      </c>
      <c r="E484" s="138">
        <f>SUM(E485:E487)</f>
        <v>0</v>
      </c>
      <c r="F484" s="137" t="str">
        <f t="shared" si="16"/>
        <v/>
      </c>
      <c r="G484" s="135"/>
    </row>
    <row r="485" ht="16.15" customHeight="1" spans="1:7">
      <c r="A485" s="131">
        <f t="shared" si="17"/>
        <v>480</v>
      </c>
      <c r="B485" s="139" t="s">
        <v>757</v>
      </c>
      <c r="C485" s="140" t="s">
        <v>758</v>
      </c>
      <c r="D485" s="137"/>
      <c r="E485" s="138"/>
      <c r="F485" s="137" t="str">
        <f t="shared" si="16"/>
        <v/>
      </c>
      <c r="G485" s="135"/>
    </row>
    <row r="486" ht="16.15" customHeight="1" spans="1:7">
      <c r="A486" s="131">
        <f t="shared" si="17"/>
        <v>481</v>
      </c>
      <c r="B486" s="139" t="s">
        <v>759</v>
      </c>
      <c r="C486" s="140" t="s">
        <v>760</v>
      </c>
      <c r="D486" s="137"/>
      <c r="E486" s="138"/>
      <c r="F486" s="137"/>
      <c r="G486" s="135"/>
    </row>
    <row r="487" ht="16.15" customHeight="1" spans="1:7">
      <c r="A487" s="131">
        <f t="shared" si="17"/>
        <v>482</v>
      </c>
      <c r="B487" s="139">
        <v>2060999</v>
      </c>
      <c r="C487" s="140" t="s">
        <v>761</v>
      </c>
      <c r="D487" s="137"/>
      <c r="E487" s="138"/>
      <c r="F487" s="137" t="str">
        <f t="shared" si="16"/>
        <v/>
      </c>
      <c r="G487" s="135"/>
    </row>
    <row r="488" ht="16.15" customHeight="1" spans="1:7">
      <c r="A488" s="131">
        <f t="shared" si="17"/>
        <v>483</v>
      </c>
      <c r="B488" s="136">
        <v>20699</v>
      </c>
      <c r="C488" s="137" t="s">
        <v>762</v>
      </c>
      <c r="D488" s="137">
        <f>SUM(D489:D492)</f>
        <v>0</v>
      </c>
      <c r="E488" s="138">
        <f>SUM(E489:E492)</f>
        <v>0</v>
      </c>
      <c r="F488" s="137" t="str">
        <f t="shared" si="16"/>
        <v/>
      </c>
      <c r="G488" s="135"/>
    </row>
    <row r="489" ht="16.15" customHeight="1" spans="1:7">
      <c r="A489" s="131">
        <f t="shared" si="17"/>
        <v>484</v>
      </c>
      <c r="B489" s="144" t="s">
        <v>763</v>
      </c>
      <c r="C489" s="145" t="s">
        <v>764</v>
      </c>
      <c r="D489" s="137"/>
      <c r="E489" s="138"/>
      <c r="F489" s="137" t="str">
        <f t="shared" si="16"/>
        <v/>
      </c>
      <c r="G489" s="135"/>
    </row>
    <row r="490" ht="16.15" customHeight="1" spans="1:7">
      <c r="A490" s="131">
        <f t="shared" si="17"/>
        <v>485</v>
      </c>
      <c r="B490" s="144" t="s">
        <v>765</v>
      </c>
      <c r="C490" s="145" t="s">
        <v>766</v>
      </c>
      <c r="D490" s="137"/>
      <c r="E490" s="138"/>
      <c r="F490" s="137" t="str">
        <f t="shared" si="16"/>
        <v/>
      </c>
      <c r="G490" s="135"/>
    </row>
    <row r="491" ht="16.15" customHeight="1" spans="1:7">
      <c r="A491" s="131">
        <f t="shared" si="17"/>
        <v>486</v>
      </c>
      <c r="B491" s="144" t="s">
        <v>767</v>
      </c>
      <c r="C491" s="145" t="s">
        <v>768</v>
      </c>
      <c r="D491" s="137"/>
      <c r="E491" s="138"/>
      <c r="F491" s="137"/>
      <c r="G491" s="135"/>
    </row>
    <row r="492" ht="16.15" customHeight="1" spans="1:7">
      <c r="A492" s="131">
        <f t="shared" si="17"/>
        <v>487</v>
      </c>
      <c r="B492" s="144" t="s">
        <v>769</v>
      </c>
      <c r="C492" s="145" t="s">
        <v>770</v>
      </c>
      <c r="D492" s="137"/>
      <c r="E492" s="138"/>
      <c r="F492" s="137"/>
      <c r="G492" s="135"/>
    </row>
    <row r="493" ht="16.15" customHeight="1" spans="1:7">
      <c r="A493" s="131">
        <f t="shared" si="17"/>
        <v>488</v>
      </c>
      <c r="B493" s="132">
        <v>207</v>
      </c>
      <c r="C493" s="133" t="s">
        <v>771</v>
      </c>
      <c r="D493" s="133">
        <f>D494+D510+D518+D529+D538+D546</f>
        <v>40.3</v>
      </c>
      <c r="E493" s="134">
        <f>E494+E510+E518+E529+E538+E546</f>
        <v>35.3</v>
      </c>
      <c r="F493" s="133">
        <f t="shared" si="16"/>
        <v>87.5930521091811</v>
      </c>
      <c r="G493" s="135"/>
    </row>
    <row r="494" ht="16.15" customHeight="1" spans="1:7">
      <c r="A494" s="131">
        <f t="shared" si="17"/>
        <v>489</v>
      </c>
      <c r="B494" s="136">
        <v>20701</v>
      </c>
      <c r="C494" s="137" t="s">
        <v>772</v>
      </c>
      <c r="D494" s="137">
        <f>SUM(D495:D509)</f>
        <v>40.3</v>
      </c>
      <c r="E494" s="138">
        <f>SUM(E495:E509)</f>
        <v>35.3</v>
      </c>
      <c r="F494" s="137">
        <f t="shared" si="16"/>
        <v>87.5930521091811</v>
      </c>
      <c r="G494" s="135"/>
    </row>
    <row r="495" ht="16.15" customHeight="1" spans="1:7">
      <c r="A495" s="131">
        <f t="shared" si="17"/>
        <v>490</v>
      </c>
      <c r="B495" s="139" t="s">
        <v>773</v>
      </c>
      <c r="C495" s="140" t="s">
        <v>40</v>
      </c>
      <c r="D495" s="137"/>
      <c r="E495" s="138"/>
      <c r="F495" s="137" t="str">
        <f t="shared" si="16"/>
        <v/>
      </c>
      <c r="G495" s="135"/>
    </row>
    <row r="496" ht="16.15" customHeight="1" spans="1:7">
      <c r="A496" s="131">
        <f t="shared" si="17"/>
        <v>491</v>
      </c>
      <c r="B496" s="139" t="s">
        <v>774</v>
      </c>
      <c r="C496" s="140" t="s">
        <v>42</v>
      </c>
      <c r="D496" s="137"/>
      <c r="E496" s="138"/>
      <c r="F496" s="137" t="str">
        <f t="shared" si="16"/>
        <v/>
      </c>
      <c r="G496" s="135"/>
    </row>
    <row r="497" ht="16.15" customHeight="1" spans="1:7">
      <c r="A497" s="131">
        <f t="shared" si="17"/>
        <v>492</v>
      </c>
      <c r="B497" s="139" t="s">
        <v>775</v>
      </c>
      <c r="C497" s="140" t="s">
        <v>44</v>
      </c>
      <c r="D497" s="137"/>
      <c r="E497" s="138"/>
      <c r="F497" s="137" t="str">
        <f t="shared" si="16"/>
        <v/>
      </c>
      <c r="G497" s="135"/>
    </row>
    <row r="498" ht="16.15" customHeight="1" spans="1:7">
      <c r="A498" s="131">
        <f t="shared" si="17"/>
        <v>493</v>
      </c>
      <c r="B498" s="139" t="s">
        <v>776</v>
      </c>
      <c r="C498" s="140" t="s">
        <v>777</v>
      </c>
      <c r="D498" s="137"/>
      <c r="E498" s="138"/>
      <c r="F498" s="137" t="str">
        <f t="shared" si="16"/>
        <v/>
      </c>
      <c r="G498" s="135"/>
    </row>
    <row r="499" ht="16.15" customHeight="1" spans="1:7">
      <c r="A499" s="131">
        <f t="shared" si="17"/>
        <v>494</v>
      </c>
      <c r="B499" s="139" t="s">
        <v>778</v>
      </c>
      <c r="C499" s="140" t="s">
        <v>779</v>
      </c>
      <c r="D499" s="137"/>
      <c r="E499" s="138"/>
      <c r="F499" s="137" t="str">
        <f t="shared" si="16"/>
        <v/>
      </c>
      <c r="G499" s="135"/>
    </row>
    <row r="500" ht="16.15" customHeight="1" spans="1:7">
      <c r="A500" s="131">
        <f t="shared" si="17"/>
        <v>495</v>
      </c>
      <c r="B500" s="139" t="s">
        <v>780</v>
      </c>
      <c r="C500" s="140" t="s">
        <v>781</v>
      </c>
      <c r="D500" s="137"/>
      <c r="E500" s="138"/>
      <c r="F500" s="137" t="str">
        <f t="shared" si="16"/>
        <v/>
      </c>
      <c r="G500" s="135"/>
    </row>
    <row r="501" ht="16.15" customHeight="1" spans="1:7">
      <c r="A501" s="131">
        <f t="shared" si="17"/>
        <v>496</v>
      </c>
      <c r="B501" s="139" t="s">
        <v>782</v>
      </c>
      <c r="C501" s="140" t="s">
        <v>783</v>
      </c>
      <c r="D501" s="137"/>
      <c r="E501" s="138"/>
      <c r="F501" s="137" t="str">
        <f t="shared" si="16"/>
        <v/>
      </c>
      <c r="G501" s="135"/>
    </row>
    <row r="502" ht="16.15" customHeight="1" spans="1:7">
      <c r="A502" s="131">
        <f t="shared" si="17"/>
        <v>497</v>
      </c>
      <c r="B502" s="139" t="s">
        <v>784</v>
      </c>
      <c r="C502" s="140" t="s">
        <v>785</v>
      </c>
      <c r="D502" s="137"/>
      <c r="E502" s="138"/>
      <c r="F502" s="137" t="str">
        <f t="shared" si="16"/>
        <v/>
      </c>
      <c r="G502" s="135"/>
    </row>
    <row r="503" ht="16.15" customHeight="1" spans="1:7">
      <c r="A503" s="131">
        <f t="shared" si="17"/>
        <v>498</v>
      </c>
      <c r="B503" s="139" t="s">
        <v>786</v>
      </c>
      <c r="C503" s="140" t="s">
        <v>787</v>
      </c>
      <c r="D503" s="137">
        <v>35.3</v>
      </c>
      <c r="E503" s="138">
        <v>35.3</v>
      </c>
      <c r="F503" s="137">
        <f t="shared" ref="F503:F571" si="18">IF(D503=0,"",E503/D503*100)</f>
        <v>100</v>
      </c>
      <c r="G503" s="135"/>
    </row>
    <row r="504" ht="16.15" customHeight="1" spans="1:7">
      <c r="A504" s="131">
        <f t="shared" si="17"/>
        <v>499</v>
      </c>
      <c r="B504" s="139" t="s">
        <v>788</v>
      </c>
      <c r="C504" s="140" t="s">
        <v>789</v>
      </c>
      <c r="D504" s="137"/>
      <c r="E504" s="138"/>
      <c r="F504" s="137" t="str">
        <f t="shared" si="18"/>
        <v/>
      </c>
      <c r="G504" s="135"/>
    </row>
    <row r="505" ht="16.15" customHeight="1" spans="1:7">
      <c r="A505" s="131">
        <f t="shared" si="17"/>
        <v>500</v>
      </c>
      <c r="B505" s="139" t="s">
        <v>790</v>
      </c>
      <c r="C505" s="140" t="s">
        <v>791</v>
      </c>
      <c r="D505" s="137"/>
      <c r="E505" s="138"/>
      <c r="F505" s="137" t="str">
        <f t="shared" si="18"/>
        <v/>
      </c>
      <c r="G505" s="135"/>
    </row>
    <row r="506" ht="16.15" customHeight="1" spans="1:7">
      <c r="A506" s="131">
        <f t="shared" si="17"/>
        <v>501</v>
      </c>
      <c r="B506" s="139" t="s">
        <v>792</v>
      </c>
      <c r="C506" s="140" t="s">
        <v>793</v>
      </c>
      <c r="D506" s="137"/>
      <c r="E506" s="138"/>
      <c r="F506" s="137" t="str">
        <f t="shared" si="18"/>
        <v/>
      </c>
      <c r="G506" s="135"/>
    </row>
    <row r="507" ht="16.15" customHeight="1" spans="1:7">
      <c r="A507" s="131">
        <f t="shared" si="17"/>
        <v>502</v>
      </c>
      <c r="B507" s="139" t="s">
        <v>794</v>
      </c>
      <c r="C507" s="140" t="s">
        <v>795</v>
      </c>
      <c r="D507" s="137"/>
      <c r="E507" s="138"/>
      <c r="F507" s="137" t="str">
        <f t="shared" si="18"/>
        <v/>
      </c>
      <c r="G507" s="135"/>
    </row>
    <row r="508" ht="16.15" customHeight="1" spans="1:7">
      <c r="A508" s="131">
        <f t="shared" ref="A508:A576" si="19">ROW()-5</f>
        <v>503</v>
      </c>
      <c r="B508" s="139" t="s">
        <v>796</v>
      </c>
      <c r="C508" s="140" t="s">
        <v>797</v>
      </c>
      <c r="D508" s="137"/>
      <c r="E508" s="138"/>
      <c r="F508" s="137" t="str">
        <f t="shared" si="18"/>
        <v/>
      </c>
      <c r="G508" s="135"/>
    </row>
    <row r="509" ht="16.15" customHeight="1" spans="1:7">
      <c r="A509" s="131">
        <f t="shared" si="19"/>
        <v>504</v>
      </c>
      <c r="B509" s="139" t="s">
        <v>798</v>
      </c>
      <c r="C509" s="140" t="s">
        <v>799</v>
      </c>
      <c r="D509" s="137">
        <v>5</v>
      </c>
      <c r="E509" s="138"/>
      <c r="F509" s="137">
        <f t="shared" si="18"/>
        <v>0</v>
      </c>
      <c r="G509" s="135"/>
    </row>
    <row r="510" ht="16.15" customHeight="1" spans="1:7">
      <c r="A510" s="131">
        <f t="shared" si="19"/>
        <v>505</v>
      </c>
      <c r="B510" s="136">
        <v>20702</v>
      </c>
      <c r="C510" s="137" t="s">
        <v>800</v>
      </c>
      <c r="D510" s="137">
        <f>SUM(D511:D517)</f>
        <v>0</v>
      </c>
      <c r="E510" s="138">
        <f>SUM(E511:E517)</f>
        <v>0</v>
      </c>
      <c r="F510" s="137" t="str">
        <f t="shared" si="18"/>
        <v/>
      </c>
      <c r="G510" s="135"/>
    </row>
    <row r="511" ht="16.15" customHeight="1" spans="1:7">
      <c r="A511" s="131">
        <f t="shared" si="19"/>
        <v>506</v>
      </c>
      <c r="B511" s="139" t="s">
        <v>801</v>
      </c>
      <c r="C511" s="140" t="s">
        <v>40</v>
      </c>
      <c r="D511" s="137"/>
      <c r="E511" s="138"/>
      <c r="F511" s="137" t="str">
        <f t="shared" si="18"/>
        <v/>
      </c>
      <c r="G511" s="135"/>
    </row>
    <row r="512" ht="16.15" customHeight="1" spans="1:7">
      <c r="A512" s="131">
        <f t="shared" si="19"/>
        <v>507</v>
      </c>
      <c r="B512" s="139" t="s">
        <v>802</v>
      </c>
      <c r="C512" s="140" t="s">
        <v>42</v>
      </c>
      <c r="D512" s="137"/>
      <c r="E512" s="138"/>
      <c r="F512" s="137" t="str">
        <f t="shared" si="18"/>
        <v/>
      </c>
      <c r="G512" s="135"/>
    </row>
    <row r="513" ht="16.15" customHeight="1" spans="1:7">
      <c r="A513" s="131">
        <f t="shared" si="19"/>
        <v>508</v>
      </c>
      <c r="B513" s="139" t="s">
        <v>803</v>
      </c>
      <c r="C513" s="140" t="s">
        <v>44</v>
      </c>
      <c r="D513" s="137"/>
      <c r="E513" s="138"/>
      <c r="F513" s="137" t="str">
        <f t="shared" si="18"/>
        <v/>
      </c>
      <c r="G513" s="135"/>
    </row>
    <row r="514" ht="16.15" customHeight="1" spans="1:7">
      <c r="A514" s="131">
        <f t="shared" si="19"/>
        <v>509</v>
      </c>
      <c r="B514" s="139" t="s">
        <v>804</v>
      </c>
      <c r="C514" s="140" t="s">
        <v>805</v>
      </c>
      <c r="D514" s="137"/>
      <c r="E514" s="138"/>
      <c r="F514" s="137" t="str">
        <f t="shared" si="18"/>
        <v/>
      </c>
      <c r="G514" s="135"/>
    </row>
    <row r="515" ht="16.15" customHeight="1" spans="1:7">
      <c r="A515" s="131">
        <f t="shared" si="19"/>
        <v>510</v>
      </c>
      <c r="B515" s="139" t="s">
        <v>806</v>
      </c>
      <c r="C515" s="140" t="s">
        <v>807</v>
      </c>
      <c r="D515" s="137"/>
      <c r="E515" s="138"/>
      <c r="F515" s="137" t="str">
        <f t="shared" si="18"/>
        <v/>
      </c>
      <c r="G515" s="135"/>
    </row>
    <row r="516" ht="16.15" customHeight="1" spans="1:7">
      <c r="A516" s="131">
        <f t="shared" si="19"/>
        <v>511</v>
      </c>
      <c r="B516" s="139" t="s">
        <v>808</v>
      </c>
      <c r="C516" s="140" t="s">
        <v>809</v>
      </c>
      <c r="D516" s="137"/>
      <c r="E516" s="138"/>
      <c r="F516" s="137" t="str">
        <f t="shared" si="18"/>
        <v/>
      </c>
      <c r="G516" s="135"/>
    </row>
    <row r="517" ht="16.15" customHeight="1" spans="1:7">
      <c r="A517" s="131">
        <f t="shared" si="19"/>
        <v>512</v>
      </c>
      <c r="B517" s="139" t="s">
        <v>810</v>
      </c>
      <c r="C517" s="140" t="s">
        <v>811</v>
      </c>
      <c r="D517" s="137"/>
      <c r="E517" s="138"/>
      <c r="F517" s="137" t="str">
        <f t="shared" si="18"/>
        <v/>
      </c>
      <c r="G517" s="135"/>
    </row>
    <row r="518" ht="16.15" customHeight="1" spans="1:7">
      <c r="A518" s="131">
        <f t="shared" si="19"/>
        <v>513</v>
      </c>
      <c r="B518" s="136">
        <v>20703</v>
      </c>
      <c r="C518" s="137" t="s">
        <v>812</v>
      </c>
      <c r="D518" s="137">
        <f>SUM(D519:D528)</f>
        <v>0</v>
      </c>
      <c r="E518" s="138">
        <f>SUM(E519:E528)</f>
        <v>0</v>
      </c>
      <c r="F518" s="137" t="str">
        <f t="shared" si="18"/>
        <v/>
      </c>
      <c r="G518" s="135"/>
    </row>
    <row r="519" ht="16.15" customHeight="1" spans="1:7">
      <c r="A519" s="131">
        <f t="shared" si="19"/>
        <v>514</v>
      </c>
      <c r="B519" s="139" t="s">
        <v>813</v>
      </c>
      <c r="C519" s="140" t="s">
        <v>40</v>
      </c>
      <c r="D519" s="137"/>
      <c r="E519" s="138"/>
      <c r="F519" s="137" t="str">
        <f t="shared" si="18"/>
        <v/>
      </c>
      <c r="G519" s="135"/>
    </row>
    <row r="520" ht="16.15" customHeight="1" spans="1:7">
      <c r="A520" s="131">
        <f t="shared" si="19"/>
        <v>515</v>
      </c>
      <c r="B520" s="139" t="s">
        <v>814</v>
      </c>
      <c r="C520" s="140" t="s">
        <v>42</v>
      </c>
      <c r="D520" s="137"/>
      <c r="E520" s="138"/>
      <c r="F520" s="137" t="str">
        <f t="shared" si="18"/>
        <v/>
      </c>
      <c r="G520" s="135"/>
    </row>
    <row r="521" ht="16.15" customHeight="1" spans="1:7">
      <c r="A521" s="131">
        <f t="shared" si="19"/>
        <v>516</v>
      </c>
      <c r="B521" s="139" t="s">
        <v>815</v>
      </c>
      <c r="C521" s="140" t="s">
        <v>44</v>
      </c>
      <c r="D521" s="137"/>
      <c r="E521" s="138"/>
      <c r="F521" s="137" t="str">
        <f t="shared" si="18"/>
        <v/>
      </c>
      <c r="G521" s="135"/>
    </row>
    <row r="522" ht="16.15" customHeight="1" spans="1:7">
      <c r="A522" s="131">
        <f t="shared" si="19"/>
        <v>517</v>
      </c>
      <c r="B522" s="139" t="s">
        <v>816</v>
      </c>
      <c r="C522" s="140" t="s">
        <v>817</v>
      </c>
      <c r="D522" s="137"/>
      <c r="E522" s="138"/>
      <c r="F522" s="137" t="str">
        <f t="shared" si="18"/>
        <v/>
      </c>
      <c r="G522" s="135"/>
    </row>
    <row r="523" ht="16.15" customHeight="1" spans="1:7">
      <c r="A523" s="131">
        <f t="shared" si="19"/>
        <v>518</v>
      </c>
      <c r="B523" s="139" t="s">
        <v>818</v>
      </c>
      <c r="C523" s="140" t="s">
        <v>819</v>
      </c>
      <c r="D523" s="137"/>
      <c r="E523" s="138"/>
      <c r="F523" s="137" t="str">
        <f t="shared" si="18"/>
        <v/>
      </c>
      <c r="G523" s="135"/>
    </row>
    <row r="524" ht="16.15" customHeight="1" spans="1:7">
      <c r="A524" s="131">
        <f t="shared" si="19"/>
        <v>519</v>
      </c>
      <c r="B524" s="139" t="s">
        <v>820</v>
      </c>
      <c r="C524" s="140" t="s">
        <v>821</v>
      </c>
      <c r="D524" s="137"/>
      <c r="E524" s="138"/>
      <c r="F524" s="137" t="str">
        <f t="shared" si="18"/>
        <v/>
      </c>
      <c r="G524" s="135"/>
    </row>
    <row r="525" ht="16.15" customHeight="1" spans="1:7">
      <c r="A525" s="131">
        <f t="shared" si="19"/>
        <v>520</v>
      </c>
      <c r="B525" s="139" t="s">
        <v>822</v>
      </c>
      <c r="C525" s="140" t="s">
        <v>823</v>
      </c>
      <c r="D525" s="137"/>
      <c r="E525" s="138"/>
      <c r="F525" s="137" t="str">
        <f t="shared" si="18"/>
        <v/>
      </c>
      <c r="G525" s="135"/>
    </row>
    <row r="526" ht="16.15" customHeight="1" spans="1:7">
      <c r="A526" s="131">
        <f t="shared" si="19"/>
        <v>521</v>
      </c>
      <c r="B526" s="139" t="s">
        <v>824</v>
      </c>
      <c r="C526" s="140" t="s">
        <v>825</v>
      </c>
      <c r="D526" s="137"/>
      <c r="E526" s="138"/>
      <c r="F526" s="137" t="str">
        <f t="shared" si="18"/>
        <v/>
      </c>
      <c r="G526" s="135"/>
    </row>
    <row r="527" ht="16.15" customHeight="1" spans="1:7">
      <c r="A527" s="131">
        <f t="shared" si="19"/>
        <v>522</v>
      </c>
      <c r="B527" s="139" t="s">
        <v>826</v>
      </c>
      <c r="C527" s="140" t="s">
        <v>827</v>
      </c>
      <c r="D527" s="137"/>
      <c r="E527" s="138"/>
      <c r="F527" s="137" t="str">
        <f t="shared" si="18"/>
        <v/>
      </c>
      <c r="G527" s="135"/>
    </row>
    <row r="528" ht="16.15" customHeight="1" spans="1:7">
      <c r="A528" s="131">
        <f t="shared" si="19"/>
        <v>523</v>
      </c>
      <c r="B528" s="139" t="s">
        <v>828</v>
      </c>
      <c r="C528" s="140" t="s">
        <v>829</v>
      </c>
      <c r="D528" s="137"/>
      <c r="E528" s="138"/>
      <c r="F528" s="137" t="str">
        <f t="shared" si="18"/>
        <v/>
      </c>
      <c r="G528" s="135"/>
    </row>
    <row r="529" ht="16.15" customHeight="1" spans="1:7">
      <c r="A529" s="131">
        <f t="shared" si="19"/>
        <v>524</v>
      </c>
      <c r="B529" s="136">
        <v>20706</v>
      </c>
      <c r="C529" s="137" t="s">
        <v>830</v>
      </c>
      <c r="D529" s="137">
        <f>SUM(D530:D537)</f>
        <v>0</v>
      </c>
      <c r="E529" s="138">
        <f>SUM(E530:E537)</f>
        <v>0</v>
      </c>
      <c r="F529" s="137" t="str">
        <f t="shared" si="18"/>
        <v/>
      </c>
      <c r="G529" s="135"/>
    </row>
    <row r="530" ht="16.15" customHeight="1" spans="1:7">
      <c r="A530" s="131">
        <f t="shared" si="19"/>
        <v>525</v>
      </c>
      <c r="B530" s="139" t="s">
        <v>831</v>
      </c>
      <c r="C530" s="140" t="s">
        <v>40</v>
      </c>
      <c r="D530" s="137"/>
      <c r="E530" s="138"/>
      <c r="F530" s="137" t="str">
        <f t="shared" si="18"/>
        <v/>
      </c>
      <c r="G530" s="135"/>
    </row>
    <row r="531" ht="16.15" customHeight="1" spans="1:7">
      <c r="A531" s="131">
        <f t="shared" si="19"/>
        <v>526</v>
      </c>
      <c r="B531" s="139" t="s">
        <v>832</v>
      </c>
      <c r="C531" s="140" t="s">
        <v>42</v>
      </c>
      <c r="D531" s="137"/>
      <c r="E531" s="138"/>
      <c r="F531" s="137" t="str">
        <f t="shared" si="18"/>
        <v/>
      </c>
      <c r="G531" s="135"/>
    </row>
    <row r="532" ht="16.15" customHeight="1" spans="1:7">
      <c r="A532" s="131">
        <f t="shared" si="19"/>
        <v>527</v>
      </c>
      <c r="B532" s="139" t="s">
        <v>833</v>
      </c>
      <c r="C532" s="140" t="s">
        <v>44</v>
      </c>
      <c r="D532" s="137"/>
      <c r="E532" s="138"/>
      <c r="F532" s="137" t="str">
        <f t="shared" si="18"/>
        <v/>
      </c>
      <c r="G532" s="135"/>
    </row>
    <row r="533" ht="16.15" customHeight="1" spans="1:7">
      <c r="A533" s="131">
        <f t="shared" si="19"/>
        <v>528</v>
      </c>
      <c r="B533" s="139" t="s">
        <v>834</v>
      </c>
      <c r="C533" s="140" t="s">
        <v>835</v>
      </c>
      <c r="D533" s="137"/>
      <c r="E533" s="138"/>
      <c r="F533" s="137" t="str">
        <f t="shared" si="18"/>
        <v/>
      </c>
      <c r="G533" s="135"/>
    </row>
    <row r="534" ht="16.15" customHeight="1" spans="1:7">
      <c r="A534" s="131">
        <f t="shared" si="19"/>
        <v>529</v>
      </c>
      <c r="B534" s="139" t="s">
        <v>836</v>
      </c>
      <c r="C534" s="140" t="s">
        <v>837</v>
      </c>
      <c r="D534" s="137"/>
      <c r="E534" s="138"/>
      <c r="F534" s="137" t="str">
        <f t="shared" si="18"/>
        <v/>
      </c>
      <c r="G534" s="135"/>
    </row>
    <row r="535" ht="16.15" customHeight="1" spans="1:7">
      <c r="A535" s="131">
        <f t="shared" si="19"/>
        <v>530</v>
      </c>
      <c r="B535" s="139" t="s">
        <v>838</v>
      </c>
      <c r="C535" s="140" t="s">
        <v>839</v>
      </c>
      <c r="D535" s="137"/>
      <c r="E535" s="138"/>
      <c r="F535" s="137" t="str">
        <f t="shared" si="18"/>
        <v/>
      </c>
      <c r="G535" s="135"/>
    </row>
    <row r="536" ht="16.15" customHeight="1" spans="1:7">
      <c r="A536" s="131">
        <f t="shared" si="19"/>
        <v>531</v>
      </c>
      <c r="B536" s="139" t="s">
        <v>840</v>
      </c>
      <c r="C536" s="140" t="s">
        <v>841</v>
      </c>
      <c r="D536" s="137"/>
      <c r="E536" s="138"/>
      <c r="F536" s="137" t="str">
        <f t="shared" si="18"/>
        <v/>
      </c>
      <c r="G536" s="135"/>
    </row>
    <row r="537" ht="16.15" customHeight="1" spans="1:7">
      <c r="A537" s="131">
        <f t="shared" si="19"/>
        <v>532</v>
      </c>
      <c r="B537" s="139" t="s">
        <v>842</v>
      </c>
      <c r="C537" s="140" t="s">
        <v>843</v>
      </c>
      <c r="D537" s="137"/>
      <c r="E537" s="138"/>
      <c r="F537" s="137" t="str">
        <f t="shared" si="18"/>
        <v/>
      </c>
      <c r="G537" s="135"/>
    </row>
    <row r="538" ht="16.15" customHeight="1" spans="1:7">
      <c r="A538" s="131">
        <f t="shared" si="19"/>
        <v>533</v>
      </c>
      <c r="B538" s="136">
        <v>20708</v>
      </c>
      <c r="C538" s="137" t="s">
        <v>844</v>
      </c>
      <c r="D538" s="137">
        <f>SUM(D539:D545)</f>
        <v>0</v>
      </c>
      <c r="E538" s="138">
        <f>SUM(E539:E545)</f>
        <v>0</v>
      </c>
      <c r="F538" s="137" t="str">
        <f t="shared" si="18"/>
        <v/>
      </c>
      <c r="G538" s="135"/>
    </row>
    <row r="539" ht="16.15" customHeight="1" spans="1:7">
      <c r="A539" s="131">
        <f t="shared" si="19"/>
        <v>534</v>
      </c>
      <c r="B539" s="139" t="s">
        <v>845</v>
      </c>
      <c r="C539" s="140" t="s">
        <v>40</v>
      </c>
      <c r="D539" s="137"/>
      <c r="E539" s="138"/>
      <c r="F539" s="137" t="str">
        <f t="shared" si="18"/>
        <v/>
      </c>
      <c r="G539" s="135"/>
    </row>
    <row r="540" ht="16.15" customHeight="1" spans="1:7">
      <c r="A540" s="131">
        <f t="shared" si="19"/>
        <v>535</v>
      </c>
      <c r="B540" s="139" t="s">
        <v>846</v>
      </c>
      <c r="C540" s="140" t="s">
        <v>42</v>
      </c>
      <c r="D540" s="137"/>
      <c r="E540" s="138"/>
      <c r="F540" s="137" t="str">
        <f t="shared" si="18"/>
        <v/>
      </c>
      <c r="G540" s="135"/>
    </row>
    <row r="541" ht="16.15" customHeight="1" spans="1:7">
      <c r="A541" s="131">
        <f t="shared" si="19"/>
        <v>536</v>
      </c>
      <c r="B541" s="139" t="s">
        <v>847</v>
      </c>
      <c r="C541" s="140" t="s">
        <v>44</v>
      </c>
      <c r="D541" s="137"/>
      <c r="E541" s="138"/>
      <c r="F541" s="137" t="str">
        <f t="shared" si="18"/>
        <v/>
      </c>
      <c r="G541" s="135"/>
    </row>
    <row r="542" ht="16.15" customHeight="1" spans="1:7">
      <c r="A542" s="131">
        <f t="shared" si="19"/>
        <v>537</v>
      </c>
      <c r="B542" s="139" t="s">
        <v>848</v>
      </c>
      <c r="C542" s="140" t="s">
        <v>849</v>
      </c>
      <c r="D542" s="137"/>
      <c r="E542" s="138"/>
      <c r="F542" s="137" t="str">
        <f t="shared" si="18"/>
        <v/>
      </c>
      <c r="G542" s="135"/>
    </row>
    <row r="543" ht="16.15" customHeight="1" spans="1:7">
      <c r="A543" s="131">
        <f t="shared" si="19"/>
        <v>538</v>
      </c>
      <c r="B543" s="139" t="s">
        <v>850</v>
      </c>
      <c r="C543" s="140" t="s">
        <v>851</v>
      </c>
      <c r="D543" s="137"/>
      <c r="E543" s="138"/>
      <c r="F543" s="137" t="str">
        <f t="shared" si="18"/>
        <v/>
      </c>
      <c r="G543" s="135"/>
    </row>
    <row r="544" ht="16.15" customHeight="1" spans="1:7">
      <c r="A544" s="131">
        <f t="shared" si="19"/>
        <v>539</v>
      </c>
      <c r="B544" s="139" t="s">
        <v>852</v>
      </c>
      <c r="C544" s="140" t="s">
        <v>853</v>
      </c>
      <c r="D544" s="137"/>
      <c r="E544" s="138"/>
      <c r="F544" s="137" t="str">
        <f t="shared" si="18"/>
        <v/>
      </c>
      <c r="G544" s="135"/>
    </row>
    <row r="545" ht="16.15" customHeight="1" spans="1:7">
      <c r="A545" s="131">
        <f t="shared" si="19"/>
        <v>540</v>
      </c>
      <c r="B545" s="139" t="s">
        <v>854</v>
      </c>
      <c r="C545" s="140" t="s">
        <v>855</v>
      </c>
      <c r="D545" s="137"/>
      <c r="E545" s="138"/>
      <c r="F545" s="137" t="str">
        <f t="shared" si="18"/>
        <v/>
      </c>
      <c r="G545" s="135"/>
    </row>
    <row r="546" ht="16.15" customHeight="1" spans="1:7">
      <c r="A546" s="131">
        <f t="shared" si="19"/>
        <v>541</v>
      </c>
      <c r="B546" s="136">
        <v>20799</v>
      </c>
      <c r="C546" s="137" t="s">
        <v>856</v>
      </c>
      <c r="D546" s="137">
        <f>SUM(D547:D549)</f>
        <v>0</v>
      </c>
      <c r="E546" s="138">
        <f>SUM(E547:E549)</f>
        <v>0</v>
      </c>
      <c r="F546" s="137" t="str">
        <f t="shared" si="18"/>
        <v/>
      </c>
      <c r="G546" s="135"/>
    </row>
    <row r="547" ht="16.15" customHeight="1" spans="1:7">
      <c r="A547" s="131">
        <f t="shared" si="19"/>
        <v>542</v>
      </c>
      <c r="B547" s="139">
        <v>2079902</v>
      </c>
      <c r="C547" s="137" t="s">
        <v>857</v>
      </c>
      <c r="D547" s="137"/>
      <c r="E547" s="138"/>
      <c r="F547" s="137" t="str">
        <f t="shared" si="18"/>
        <v/>
      </c>
      <c r="G547" s="135"/>
    </row>
    <row r="548" ht="16.15" customHeight="1" spans="1:7">
      <c r="A548" s="131">
        <f t="shared" si="19"/>
        <v>543</v>
      </c>
      <c r="B548" s="139">
        <v>2079903</v>
      </c>
      <c r="C548" s="137" t="s">
        <v>858</v>
      </c>
      <c r="D548" s="137"/>
      <c r="E548" s="138"/>
      <c r="F548" s="137" t="str">
        <f t="shared" si="18"/>
        <v/>
      </c>
      <c r="G548" s="135"/>
    </row>
    <row r="549" ht="16.15" customHeight="1" spans="1:7">
      <c r="A549" s="131">
        <f t="shared" si="19"/>
        <v>544</v>
      </c>
      <c r="B549" s="139">
        <v>2079999</v>
      </c>
      <c r="C549" s="137" t="s">
        <v>859</v>
      </c>
      <c r="D549" s="137"/>
      <c r="E549" s="138"/>
      <c r="F549" s="137" t="str">
        <f t="shared" si="18"/>
        <v/>
      </c>
      <c r="G549" s="135"/>
    </row>
    <row r="550" ht="16.15" customHeight="1" spans="1:7">
      <c r="A550" s="131">
        <f t="shared" si="19"/>
        <v>545</v>
      </c>
      <c r="B550" s="132">
        <v>208</v>
      </c>
      <c r="C550" s="133" t="s">
        <v>860</v>
      </c>
      <c r="D550" s="133">
        <f>D551+D570+D578+D580+D589+D593+D603+D611+D618+D626+D635+D640+D643+D646+D649+D652+D655+D659+D664+D672</f>
        <v>1156.1</v>
      </c>
      <c r="E550" s="134">
        <f>E551+E570+E578+E580+E589+E593+E603+E611+E618+E626+E635+E640+E643+E646+E649+E652+E655+E659+E664+E672</f>
        <v>1009.71</v>
      </c>
      <c r="F550" s="133">
        <f t="shared" si="18"/>
        <v>87.3376005535853</v>
      </c>
      <c r="G550" s="135"/>
    </row>
    <row r="551" ht="16.15" customHeight="1" spans="1:7">
      <c r="A551" s="131">
        <f t="shared" si="19"/>
        <v>546</v>
      </c>
      <c r="B551" s="136">
        <v>20801</v>
      </c>
      <c r="C551" s="137" t="s">
        <v>861</v>
      </c>
      <c r="D551" s="137">
        <f>SUM(D552:D569)</f>
        <v>35.14</v>
      </c>
      <c r="E551" s="138">
        <f>SUM(E552:E569)</f>
        <v>0</v>
      </c>
      <c r="F551" s="137">
        <f t="shared" si="18"/>
        <v>0</v>
      </c>
      <c r="G551" s="135"/>
    </row>
    <row r="552" ht="16.15" customHeight="1" spans="1:7">
      <c r="A552" s="131">
        <f t="shared" si="19"/>
        <v>547</v>
      </c>
      <c r="B552" s="139" t="s">
        <v>862</v>
      </c>
      <c r="C552" s="140" t="s">
        <v>40</v>
      </c>
      <c r="D552" s="137"/>
      <c r="E552" s="138"/>
      <c r="F552" s="137" t="str">
        <f t="shared" si="18"/>
        <v/>
      </c>
      <c r="G552" s="135"/>
    </row>
    <row r="553" ht="16.15" customHeight="1" spans="1:7">
      <c r="A553" s="131">
        <f t="shared" si="19"/>
        <v>548</v>
      </c>
      <c r="B553" s="139" t="s">
        <v>863</v>
      </c>
      <c r="C553" s="140" t="s">
        <v>42</v>
      </c>
      <c r="D553" s="137"/>
      <c r="E553" s="138"/>
      <c r="F553" s="137" t="str">
        <f t="shared" si="18"/>
        <v/>
      </c>
      <c r="G553" s="135"/>
    </row>
    <row r="554" ht="16.15" customHeight="1" spans="1:7">
      <c r="A554" s="131">
        <f t="shared" si="19"/>
        <v>549</v>
      </c>
      <c r="B554" s="139" t="s">
        <v>864</v>
      </c>
      <c r="C554" s="140" t="s">
        <v>44</v>
      </c>
      <c r="D554" s="137"/>
      <c r="E554" s="138"/>
      <c r="F554" s="137" t="str">
        <f t="shared" si="18"/>
        <v/>
      </c>
      <c r="G554" s="135"/>
    </row>
    <row r="555" ht="16.15" customHeight="1" spans="1:7">
      <c r="A555" s="131">
        <f t="shared" si="19"/>
        <v>550</v>
      </c>
      <c r="B555" s="139" t="s">
        <v>865</v>
      </c>
      <c r="C555" s="140" t="s">
        <v>866</v>
      </c>
      <c r="D555" s="137"/>
      <c r="E555" s="138"/>
      <c r="F555" s="137" t="str">
        <f t="shared" si="18"/>
        <v/>
      </c>
      <c r="G555" s="135"/>
    </row>
    <row r="556" ht="16.15" customHeight="1" spans="1:7">
      <c r="A556" s="131">
        <f t="shared" si="19"/>
        <v>551</v>
      </c>
      <c r="B556" s="139" t="s">
        <v>867</v>
      </c>
      <c r="C556" s="140" t="s">
        <v>868</v>
      </c>
      <c r="D556" s="137"/>
      <c r="E556" s="138"/>
      <c r="F556" s="137" t="str">
        <f t="shared" si="18"/>
        <v/>
      </c>
      <c r="G556" s="135"/>
    </row>
    <row r="557" ht="16.15" customHeight="1" spans="1:7">
      <c r="A557" s="131">
        <f t="shared" si="19"/>
        <v>552</v>
      </c>
      <c r="B557" s="139" t="s">
        <v>869</v>
      </c>
      <c r="C557" s="140" t="s">
        <v>870</v>
      </c>
      <c r="D557" s="137"/>
      <c r="E557" s="138"/>
      <c r="F557" s="137" t="str">
        <f t="shared" si="18"/>
        <v/>
      </c>
      <c r="G557" s="135"/>
    </row>
    <row r="558" ht="16.15" customHeight="1" spans="1:7">
      <c r="A558" s="131">
        <f t="shared" si="19"/>
        <v>553</v>
      </c>
      <c r="B558" s="139" t="s">
        <v>871</v>
      </c>
      <c r="C558" s="140" t="s">
        <v>872</v>
      </c>
      <c r="D558" s="137"/>
      <c r="E558" s="138"/>
      <c r="F558" s="137" t="str">
        <f t="shared" si="18"/>
        <v/>
      </c>
      <c r="G558" s="135"/>
    </row>
    <row r="559" ht="16.15" customHeight="1" spans="1:7">
      <c r="A559" s="131">
        <f t="shared" si="19"/>
        <v>554</v>
      </c>
      <c r="B559" s="139" t="s">
        <v>873</v>
      </c>
      <c r="C559" s="140" t="s">
        <v>138</v>
      </c>
      <c r="D559" s="137"/>
      <c r="E559" s="138"/>
      <c r="F559" s="137" t="str">
        <f t="shared" si="18"/>
        <v/>
      </c>
      <c r="G559" s="135"/>
    </row>
    <row r="560" ht="16.15" customHeight="1" spans="1:7">
      <c r="A560" s="131">
        <f t="shared" si="19"/>
        <v>555</v>
      </c>
      <c r="B560" s="139" t="s">
        <v>874</v>
      </c>
      <c r="C560" s="140" t="s">
        <v>875</v>
      </c>
      <c r="D560" s="137">
        <v>35.14</v>
      </c>
      <c r="E560" s="138"/>
      <c r="F560" s="137">
        <f t="shared" si="18"/>
        <v>0</v>
      </c>
      <c r="G560" s="135"/>
    </row>
    <row r="561" ht="16.15" customHeight="1" spans="1:7">
      <c r="A561" s="131">
        <f t="shared" si="19"/>
        <v>556</v>
      </c>
      <c r="B561" s="139" t="s">
        <v>876</v>
      </c>
      <c r="C561" s="140" t="s">
        <v>877</v>
      </c>
      <c r="D561" s="137"/>
      <c r="E561" s="138"/>
      <c r="F561" s="137" t="str">
        <f t="shared" si="18"/>
        <v/>
      </c>
      <c r="G561" s="135"/>
    </row>
    <row r="562" ht="16.15" customHeight="1" spans="1:7">
      <c r="A562" s="131">
        <f t="shared" si="19"/>
        <v>557</v>
      </c>
      <c r="B562" s="139" t="s">
        <v>878</v>
      </c>
      <c r="C562" s="140" t="s">
        <v>879</v>
      </c>
      <c r="D562" s="137"/>
      <c r="E562" s="138"/>
      <c r="F562" s="137"/>
      <c r="G562" s="135"/>
    </row>
    <row r="563" ht="16.15" customHeight="1" spans="1:7">
      <c r="A563" s="131">
        <f t="shared" si="19"/>
        <v>558</v>
      </c>
      <c r="B563" s="139" t="s">
        <v>880</v>
      </c>
      <c r="C563" s="140" t="s">
        <v>881</v>
      </c>
      <c r="D563" s="137"/>
      <c r="E563" s="138"/>
      <c r="F563" s="137"/>
      <c r="G563" s="135"/>
    </row>
    <row r="564" ht="16.15" customHeight="1" spans="1:7">
      <c r="A564" s="131">
        <f t="shared" si="19"/>
        <v>559</v>
      </c>
      <c r="B564" s="139">
        <v>2080113</v>
      </c>
      <c r="C564" s="140" t="s">
        <v>882</v>
      </c>
      <c r="D564" s="137"/>
      <c r="E564" s="138"/>
      <c r="F564" s="137"/>
      <c r="G564" s="135"/>
    </row>
    <row r="565" ht="16.15" customHeight="1" spans="1:7">
      <c r="A565" s="131">
        <f t="shared" si="19"/>
        <v>560</v>
      </c>
      <c r="B565" s="139">
        <v>2080114</v>
      </c>
      <c r="C565" s="140" t="s">
        <v>883</v>
      </c>
      <c r="D565" s="137"/>
      <c r="E565" s="138"/>
      <c r="F565" s="137"/>
      <c r="G565" s="135"/>
    </row>
    <row r="566" ht="16.15" customHeight="1" spans="1:7">
      <c r="A566" s="131">
        <f t="shared" si="19"/>
        <v>561</v>
      </c>
      <c r="B566" s="139">
        <v>2080115</v>
      </c>
      <c r="C566" s="140" t="s">
        <v>884</v>
      </c>
      <c r="D566" s="137"/>
      <c r="E566" s="138"/>
      <c r="F566" s="137"/>
      <c r="G566" s="135"/>
    </row>
    <row r="567" ht="16.15" customHeight="1" spans="1:7">
      <c r="A567" s="131">
        <f t="shared" si="19"/>
        <v>562</v>
      </c>
      <c r="B567" s="139">
        <v>2080116</v>
      </c>
      <c r="C567" s="140" t="s">
        <v>885</v>
      </c>
      <c r="D567" s="137"/>
      <c r="E567" s="138"/>
      <c r="F567" s="137" t="str">
        <f t="shared" si="18"/>
        <v/>
      </c>
      <c r="G567" s="135"/>
    </row>
    <row r="568" ht="16.15" customHeight="1" spans="1:7">
      <c r="A568" s="131">
        <f t="shared" si="19"/>
        <v>563</v>
      </c>
      <c r="B568" s="139">
        <v>2080150</v>
      </c>
      <c r="C568" s="140" t="s">
        <v>58</v>
      </c>
      <c r="D568" s="137"/>
      <c r="E568" s="138"/>
      <c r="F568" s="137" t="str">
        <f t="shared" si="18"/>
        <v/>
      </c>
      <c r="G568" s="135"/>
    </row>
    <row r="569" ht="16.15" customHeight="1" spans="1:7">
      <c r="A569" s="131">
        <f t="shared" si="19"/>
        <v>564</v>
      </c>
      <c r="B569" s="139" t="s">
        <v>886</v>
      </c>
      <c r="C569" s="140" t="s">
        <v>887</v>
      </c>
      <c r="D569" s="137"/>
      <c r="E569" s="138"/>
      <c r="F569" s="137" t="str">
        <f t="shared" si="18"/>
        <v/>
      </c>
      <c r="G569" s="135"/>
    </row>
    <row r="570" ht="16.15" customHeight="1" spans="1:7">
      <c r="A570" s="131">
        <f t="shared" si="19"/>
        <v>565</v>
      </c>
      <c r="B570" s="136">
        <v>20802</v>
      </c>
      <c r="C570" s="137" t="s">
        <v>888</v>
      </c>
      <c r="D570" s="137">
        <f>SUM(D571:D577)</f>
        <v>41.9</v>
      </c>
      <c r="E570" s="138">
        <f>SUM(E571:E577)</f>
        <v>21.47</v>
      </c>
      <c r="F570" s="137">
        <f t="shared" si="18"/>
        <v>51.2410501193317</v>
      </c>
      <c r="G570" s="135"/>
    </row>
    <row r="571" ht="16.15" customHeight="1" spans="1:7">
      <c r="A571" s="131">
        <f t="shared" si="19"/>
        <v>566</v>
      </c>
      <c r="B571" s="139" t="s">
        <v>889</v>
      </c>
      <c r="C571" s="140" t="s">
        <v>40</v>
      </c>
      <c r="D571" s="137"/>
      <c r="E571" s="138"/>
      <c r="F571" s="137" t="str">
        <f t="shared" si="18"/>
        <v/>
      </c>
      <c r="G571" s="135"/>
    </row>
    <row r="572" ht="16.15" customHeight="1" spans="1:7">
      <c r="A572" s="131">
        <f t="shared" si="19"/>
        <v>567</v>
      </c>
      <c r="B572" s="139" t="s">
        <v>890</v>
      </c>
      <c r="C572" s="140" t="s">
        <v>42</v>
      </c>
      <c r="D572" s="137"/>
      <c r="E572" s="138"/>
      <c r="F572" s="137" t="str">
        <f t="shared" ref="F572:F636" si="20">IF(D572=0,"",E572/D572*100)</f>
        <v/>
      </c>
      <c r="G572" s="135"/>
    </row>
    <row r="573" ht="16.15" customHeight="1" spans="1:7">
      <c r="A573" s="131">
        <f t="shared" si="19"/>
        <v>568</v>
      </c>
      <c r="B573" s="139" t="s">
        <v>891</v>
      </c>
      <c r="C573" s="140" t="s">
        <v>44</v>
      </c>
      <c r="D573" s="137"/>
      <c r="E573" s="138"/>
      <c r="F573" s="137" t="str">
        <f t="shared" si="20"/>
        <v/>
      </c>
      <c r="G573" s="135"/>
    </row>
    <row r="574" ht="16.15" customHeight="1" spans="1:7">
      <c r="A574" s="131">
        <f t="shared" si="19"/>
        <v>569</v>
      </c>
      <c r="B574" s="139" t="s">
        <v>892</v>
      </c>
      <c r="C574" s="140" t="s">
        <v>893</v>
      </c>
      <c r="D574" s="137"/>
      <c r="E574" s="138"/>
      <c r="F574" s="137" t="str">
        <f t="shared" si="20"/>
        <v/>
      </c>
      <c r="G574" s="135"/>
    </row>
    <row r="575" ht="16.15" customHeight="1" spans="1:7">
      <c r="A575" s="131">
        <f t="shared" si="19"/>
        <v>570</v>
      </c>
      <c r="B575" s="139" t="s">
        <v>894</v>
      </c>
      <c r="C575" s="140" t="s">
        <v>895</v>
      </c>
      <c r="D575" s="137"/>
      <c r="E575" s="138"/>
      <c r="F575" s="137" t="str">
        <f t="shared" si="20"/>
        <v/>
      </c>
      <c r="G575" s="135"/>
    </row>
    <row r="576" ht="16.15" customHeight="1" spans="1:7">
      <c r="A576" s="131">
        <f t="shared" si="19"/>
        <v>571</v>
      </c>
      <c r="B576" s="139" t="s">
        <v>896</v>
      </c>
      <c r="C576" s="140" t="s">
        <v>897</v>
      </c>
      <c r="D576" s="137">
        <v>41.9</v>
      </c>
      <c r="E576" s="138">
        <v>21.47</v>
      </c>
      <c r="F576" s="137">
        <f t="shared" si="20"/>
        <v>51.2410501193317</v>
      </c>
      <c r="G576" s="135"/>
    </row>
    <row r="577" ht="16.15" customHeight="1" spans="1:7">
      <c r="A577" s="131">
        <f t="shared" ref="A577:A641" si="21">ROW()-5</f>
        <v>572</v>
      </c>
      <c r="B577" s="139" t="s">
        <v>898</v>
      </c>
      <c r="C577" s="140" t="s">
        <v>899</v>
      </c>
      <c r="D577" s="137"/>
      <c r="E577" s="138"/>
      <c r="F577" s="137" t="str">
        <f t="shared" si="20"/>
        <v/>
      </c>
      <c r="G577" s="135"/>
    </row>
    <row r="578" ht="16.15" customHeight="1" spans="1:7">
      <c r="A578" s="131">
        <f t="shared" si="21"/>
        <v>573</v>
      </c>
      <c r="B578" s="136">
        <v>20804</v>
      </c>
      <c r="C578" s="137" t="s">
        <v>900</v>
      </c>
      <c r="D578" s="137">
        <f>SUM(D579:D579)</f>
        <v>0</v>
      </c>
      <c r="E578" s="138">
        <f>SUM(E579:E579)</f>
        <v>0</v>
      </c>
      <c r="F578" s="137" t="str">
        <f t="shared" si="20"/>
        <v/>
      </c>
      <c r="G578" s="135"/>
    </row>
    <row r="579" ht="16.15" customHeight="1" spans="1:7">
      <c r="A579" s="131">
        <f t="shared" si="21"/>
        <v>574</v>
      </c>
      <c r="B579" s="139">
        <v>2080402</v>
      </c>
      <c r="C579" s="137" t="s">
        <v>901</v>
      </c>
      <c r="D579" s="137"/>
      <c r="E579" s="138"/>
      <c r="F579" s="137" t="str">
        <f t="shared" si="20"/>
        <v/>
      </c>
      <c r="G579" s="135"/>
    </row>
    <row r="580" ht="16.15" customHeight="1" spans="1:7">
      <c r="A580" s="131">
        <f t="shared" si="21"/>
        <v>575</v>
      </c>
      <c r="B580" s="136">
        <v>20805</v>
      </c>
      <c r="C580" s="137" t="s">
        <v>902</v>
      </c>
      <c r="D580" s="137">
        <f>SUM(D581:D588)</f>
        <v>94.99</v>
      </c>
      <c r="E580" s="138">
        <f>SUM(E581:E588)</f>
        <v>98.24</v>
      </c>
      <c r="F580" s="137">
        <f t="shared" si="20"/>
        <v>103.421412780293</v>
      </c>
      <c r="G580" s="135"/>
    </row>
    <row r="581" ht="16.15" customHeight="1" spans="1:7">
      <c r="A581" s="131">
        <f t="shared" si="21"/>
        <v>576</v>
      </c>
      <c r="B581" s="139" t="s">
        <v>903</v>
      </c>
      <c r="C581" s="140" t="s">
        <v>904</v>
      </c>
      <c r="D581" s="137"/>
      <c r="E581" s="138"/>
      <c r="F581" s="137" t="str">
        <f t="shared" si="20"/>
        <v/>
      </c>
      <c r="G581" s="135"/>
    </row>
    <row r="582" ht="16.15" customHeight="1" spans="1:7">
      <c r="A582" s="131">
        <f t="shared" si="21"/>
        <v>577</v>
      </c>
      <c r="B582" s="139" t="s">
        <v>905</v>
      </c>
      <c r="C582" s="140" t="s">
        <v>906</v>
      </c>
      <c r="D582" s="137"/>
      <c r="E582" s="138"/>
      <c r="F582" s="137" t="str">
        <f t="shared" si="20"/>
        <v/>
      </c>
      <c r="G582" s="135"/>
    </row>
    <row r="583" ht="16.15" customHeight="1" spans="1:7">
      <c r="A583" s="131">
        <f t="shared" si="21"/>
        <v>578</v>
      </c>
      <c r="B583" s="139" t="s">
        <v>907</v>
      </c>
      <c r="C583" s="140" t="s">
        <v>908</v>
      </c>
      <c r="D583" s="137"/>
      <c r="E583" s="138"/>
      <c r="F583" s="137" t="str">
        <f t="shared" si="20"/>
        <v/>
      </c>
      <c r="G583" s="135"/>
    </row>
    <row r="584" s="108" customFormat="1" ht="16.15" customHeight="1" spans="1:7">
      <c r="A584" s="131">
        <f t="shared" si="21"/>
        <v>579</v>
      </c>
      <c r="B584" s="139" t="s">
        <v>909</v>
      </c>
      <c r="C584" s="140" t="s">
        <v>910</v>
      </c>
      <c r="D584" s="137">
        <v>48.9</v>
      </c>
      <c r="E584" s="138">
        <v>49.43</v>
      </c>
      <c r="F584" s="137"/>
      <c r="G584" s="135"/>
    </row>
    <row r="585" s="108" customFormat="1" ht="16.15" customHeight="1" spans="1:7">
      <c r="A585" s="131">
        <f t="shared" si="21"/>
        <v>580</v>
      </c>
      <c r="B585" s="139" t="s">
        <v>911</v>
      </c>
      <c r="C585" s="140" t="s">
        <v>912</v>
      </c>
      <c r="D585" s="137">
        <v>21.99</v>
      </c>
      <c r="E585" s="138">
        <v>24.71</v>
      </c>
      <c r="F585" s="137">
        <f t="shared" si="20"/>
        <v>112.369258753979</v>
      </c>
      <c r="G585" s="135"/>
    </row>
    <row r="586" s="108" customFormat="1" ht="16.15" customHeight="1" spans="1:7">
      <c r="A586" s="131">
        <f t="shared" si="21"/>
        <v>581</v>
      </c>
      <c r="B586" s="139" t="s">
        <v>913</v>
      </c>
      <c r="C586" s="140" t="s">
        <v>914</v>
      </c>
      <c r="D586" s="137"/>
      <c r="E586" s="138"/>
      <c r="F586" s="137" t="str">
        <f t="shared" si="20"/>
        <v/>
      </c>
      <c r="G586" s="135"/>
    </row>
    <row r="587" ht="16.15" customHeight="1" spans="1:7">
      <c r="A587" s="131">
        <f t="shared" si="21"/>
        <v>582</v>
      </c>
      <c r="B587" s="139">
        <v>2080508</v>
      </c>
      <c r="C587" s="140" t="s">
        <v>915</v>
      </c>
      <c r="D587" s="137"/>
      <c r="E587" s="138"/>
      <c r="F587" s="137" t="str">
        <f t="shared" si="20"/>
        <v/>
      </c>
      <c r="G587" s="135"/>
    </row>
    <row r="588" ht="16.15" customHeight="1" spans="1:7">
      <c r="A588" s="131">
        <f t="shared" si="21"/>
        <v>583</v>
      </c>
      <c r="B588" s="139" t="s">
        <v>916</v>
      </c>
      <c r="C588" s="140" t="s">
        <v>917</v>
      </c>
      <c r="D588" s="137">
        <v>24.1</v>
      </c>
      <c r="E588" s="138">
        <v>24.1</v>
      </c>
      <c r="F588" s="137">
        <f t="shared" si="20"/>
        <v>100</v>
      </c>
      <c r="G588" s="135"/>
    </row>
    <row r="589" ht="16.15" customHeight="1" spans="1:7">
      <c r="A589" s="131">
        <f t="shared" si="21"/>
        <v>584</v>
      </c>
      <c r="B589" s="136">
        <v>20806</v>
      </c>
      <c r="C589" s="137" t="s">
        <v>918</v>
      </c>
      <c r="D589" s="137">
        <f>SUM(D590:D592)</f>
        <v>0</v>
      </c>
      <c r="E589" s="138">
        <f>SUM(E590:E592)</f>
        <v>0</v>
      </c>
      <c r="F589" s="137" t="str">
        <f t="shared" si="20"/>
        <v/>
      </c>
      <c r="G589" s="135"/>
    </row>
    <row r="590" ht="16.15" customHeight="1" spans="1:7">
      <c r="A590" s="131">
        <f t="shared" si="21"/>
        <v>585</v>
      </c>
      <c r="B590" s="139" t="s">
        <v>919</v>
      </c>
      <c r="C590" s="140" t="s">
        <v>920</v>
      </c>
      <c r="D590" s="137"/>
      <c r="E590" s="138"/>
      <c r="F590" s="137" t="str">
        <f t="shared" si="20"/>
        <v/>
      </c>
      <c r="G590" s="135"/>
    </row>
    <row r="591" ht="16.15" customHeight="1" spans="1:7">
      <c r="A591" s="131">
        <f t="shared" si="21"/>
        <v>586</v>
      </c>
      <c r="B591" s="139" t="s">
        <v>921</v>
      </c>
      <c r="C591" s="140" t="s">
        <v>922</v>
      </c>
      <c r="D591" s="137"/>
      <c r="E591" s="138"/>
      <c r="F591" s="137" t="str">
        <f t="shared" si="20"/>
        <v/>
      </c>
      <c r="G591" s="135"/>
    </row>
    <row r="592" ht="16.15" customHeight="1" spans="1:7">
      <c r="A592" s="131">
        <f t="shared" si="21"/>
        <v>587</v>
      </c>
      <c r="B592" s="139" t="s">
        <v>923</v>
      </c>
      <c r="C592" s="140" t="s">
        <v>924</v>
      </c>
      <c r="D592" s="137"/>
      <c r="E592" s="138"/>
      <c r="F592" s="137" t="str">
        <f t="shared" si="20"/>
        <v/>
      </c>
      <c r="G592" s="135"/>
    </row>
    <row r="593" ht="16.15" customHeight="1" spans="1:7">
      <c r="A593" s="131">
        <f t="shared" si="21"/>
        <v>588</v>
      </c>
      <c r="B593" s="136">
        <v>20807</v>
      </c>
      <c r="C593" s="137" t="s">
        <v>925</v>
      </c>
      <c r="D593" s="137">
        <f>SUM(D594:D602)</f>
        <v>0</v>
      </c>
      <c r="E593" s="138">
        <f>SUM(E594:E602)</f>
        <v>0</v>
      </c>
      <c r="F593" s="137" t="str">
        <f t="shared" si="20"/>
        <v/>
      </c>
      <c r="G593" s="135"/>
    </row>
    <row r="594" ht="16.15" customHeight="1" spans="1:7">
      <c r="A594" s="131">
        <f t="shared" si="21"/>
        <v>589</v>
      </c>
      <c r="B594" s="139" t="s">
        <v>926</v>
      </c>
      <c r="C594" s="140" t="s">
        <v>927</v>
      </c>
      <c r="D594" s="137"/>
      <c r="E594" s="138"/>
      <c r="F594" s="137" t="str">
        <f t="shared" si="20"/>
        <v/>
      </c>
      <c r="G594" s="135"/>
    </row>
    <row r="595" ht="16.15" customHeight="1" spans="1:7">
      <c r="A595" s="131">
        <f t="shared" si="21"/>
        <v>590</v>
      </c>
      <c r="B595" s="139" t="s">
        <v>928</v>
      </c>
      <c r="C595" s="140" t="s">
        <v>929</v>
      </c>
      <c r="D595" s="137"/>
      <c r="E595" s="138"/>
      <c r="F595" s="137" t="str">
        <f t="shared" si="20"/>
        <v/>
      </c>
      <c r="G595" s="135"/>
    </row>
    <row r="596" ht="16.15" customHeight="1" spans="1:7">
      <c r="A596" s="131">
        <f t="shared" si="21"/>
        <v>591</v>
      </c>
      <c r="B596" s="139" t="s">
        <v>930</v>
      </c>
      <c r="C596" s="140" t="s">
        <v>931</v>
      </c>
      <c r="D596" s="137"/>
      <c r="E596" s="138"/>
      <c r="F596" s="137" t="str">
        <f t="shared" si="20"/>
        <v/>
      </c>
      <c r="G596" s="135"/>
    </row>
    <row r="597" ht="16.15" customHeight="1" spans="1:7">
      <c r="A597" s="131">
        <f t="shared" si="21"/>
        <v>592</v>
      </c>
      <c r="B597" s="139" t="s">
        <v>932</v>
      </c>
      <c r="C597" s="140" t="s">
        <v>933</v>
      </c>
      <c r="D597" s="137"/>
      <c r="E597" s="138"/>
      <c r="F597" s="137" t="str">
        <f t="shared" si="20"/>
        <v/>
      </c>
      <c r="G597" s="135"/>
    </row>
    <row r="598" ht="16.15" customHeight="1" spans="1:7">
      <c r="A598" s="131">
        <f t="shared" si="21"/>
        <v>593</v>
      </c>
      <c r="B598" s="139" t="s">
        <v>934</v>
      </c>
      <c r="C598" s="140" t="s">
        <v>935</v>
      </c>
      <c r="D598" s="137"/>
      <c r="E598" s="138"/>
      <c r="F598" s="137" t="str">
        <f t="shared" si="20"/>
        <v/>
      </c>
      <c r="G598" s="135"/>
    </row>
    <row r="599" ht="16.15" customHeight="1" spans="1:7">
      <c r="A599" s="131">
        <f t="shared" si="21"/>
        <v>594</v>
      </c>
      <c r="B599" s="139" t="s">
        <v>936</v>
      </c>
      <c r="C599" s="140" t="s">
        <v>937</v>
      </c>
      <c r="D599" s="137"/>
      <c r="E599" s="138"/>
      <c r="F599" s="137" t="str">
        <f t="shared" si="20"/>
        <v/>
      </c>
      <c r="G599" s="135"/>
    </row>
    <row r="600" ht="16.15" customHeight="1" spans="1:7">
      <c r="A600" s="131">
        <f t="shared" si="21"/>
        <v>595</v>
      </c>
      <c r="B600" s="139" t="s">
        <v>938</v>
      </c>
      <c r="C600" s="140" t="s">
        <v>939</v>
      </c>
      <c r="D600" s="137"/>
      <c r="E600" s="138"/>
      <c r="F600" s="137" t="str">
        <f t="shared" si="20"/>
        <v/>
      </c>
      <c r="G600" s="135"/>
    </row>
    <row r="601" ht="16.15" customHeight="1" spans="1:7">
      <c r="A601" s="131">
        <f t="shared" si="21"/>
        <v>596</v>
      </c>
      <c r="B601" s="139" t="s">
        <v>940</v>
      </c>
      <c r="C601" s="140" t="s">
        <v>941</v>
      </c>
      <c r="D601" s="137"/>
      <c r="E601" s="138"/>
      <c r="F601" s="137" t="str">
        <f t="shared" si="20"/>
        <v/>
      </c>
      <c r="G601" s="135"/>
    </row>
    <row r="602" ht="16.15" customHeight="1" spans="1:7">
      <c r="A602" s="131">
        <f t="shared" si="21"/>
        <v>597</v>
      </c>
      <c r="B602" s="139" t="s">
        <v>942</v>
      </c>
      <c r="C602" s="140" t="s">
        <v>943</v>
      </c>
      <c r="D602" s="137"/>
      <c r="E602" s="138"/>
      <c r="F602" s="137" t="str">
        <f t="shared" si="20"/>
        <v/>
      </c>
      <c r="G602" s="135"/>
    </row>
    <row r="603" ht="16.15" customHeight="1" spans="1:7">
      <c r="A603" s="131">
        <f t="shared" si="21"/>
        <v>598</v>
      </c>
      <c r="B603" s="136">
        <v>20808</v>
      </c>
      <c r="C603" s="137" t="s">
        <v>944</v>
      </c>
      <c r="D603" s="137">
        <f>SUM(D604:D610)</f>
        <v>106.18</v>
      </c>
      <c r="E603" s="138">
        <f>SUM(E604:E610)</f>
        <v>85.77</v>
      </c>
      <c r="F603" s="137">
        <f t="shared" si="20"/>
        <v>80.7779242795253</v>
      </c>
      <c r="G603" s="135"/>
    </row>
    <row r="604" ht="16.15" customHeight="1" spans="1:7">
      <c r="A604" s="131">
        <f t="shared" si="21"/>
        <v>599</v>
      </c>
      <c r="B604" s="139" t="s">
        <v>945</v>
      </c>
      <c r="C604" s="140" t="s">
        <v>946</v>
      </c>
      <c r="D604" s="137">
        <v>7.82</v>
      </c>
      <c r="E604" s="138">
        <v>8.23</v>
      </c>
      <c r="F604" s="137">
        <f t="shared" si="20"/>
        <v>105.242966751918</v>
      </c>
      <c r="G604" s="135"/>
    </row>
    <row r="605" ht="16.15" customHeight="1" spans="1:7">
      <c r="A605" s="131">
        <f t="shared" si="21"/>
        <v>600</v>
      </c>
      <c r="B605" s="139" t="s">
        <v>947</v>
      </c>
      <c r="C605" s="140" t="s">
        <v>948</v>
      </c>
      <c r="D605" s="137">
        <v>30.35</v>
      </c>
      <c r="E605" s="138">
        <v>28</v>
      </c>
      <c r="F605" s="137">
        <f t="shared" si="20"/>
        <v>92.2570016474465</v>
      </c>
      <c r="G605" s="135"/>
    </row>
    <row r="606" ht="16.15" customHeight="1" spans="1:7">
      <c r="A606" s="131">
        <f t="shared" si="21"/>
        <v>601</v>
      </c>
      <c r="B606" s="139" t="s">
        <v>949</v>
      </c>
      <c r="C606" s="140" t="s">
        <v>950</v>
      </c>
      <c r="D606" s="137">
        <v>40.93</v>
      </c>
      <c r="E606" s="138">
        <f>5.97+35.63</f>
        <v>41.6</v>
      </c>
      <c r="F606" s="137">
        <f t="shared" si="20"/>
        <v>101.636941118984</v>
      </c>
      <c r="G606" s="135"/>
    </row>
    <row r="607" ht="16.15" customHeight="1" spans="1:7">
      <c r="A607" s="131">
        <f t="shared" si="21"/>
        <v>602</v>
      </c>
      <c r="B607" s="139" t="s">
        <v>951</v>
      </c>
      <c r="C607" s="140" t="s">
        <v>952</v>
      </c>
      <c r="D607" s="137"/>
      <c r="E607" s="138"/>
      <c r="F607" s="137" t="str">
        <f t="shared" si="20"/>
        <v/>
      </c>
      <c r="G607" s="135"/>
    </row>
    <row r="608" ht="16.15" customHeight="1" spans="1:7">
      <c r="A608" s="131">
        <f t="shared" si="21"/>
        <v>603</v>
      </c>
      <c r="B608" s="139" t="s">
        <v>953</v>
      </c>
      <c r="C608" s="140" t="s">
        <v>954</v>
      </c>
      <c r="D608" s="137">
        <v>22.5</v>
      </c>
      <c r="E608" s="138"/>
      <c r="F608" s="137">
        <f t="shared" si="20"/>
        <v>0</v>
      </c>
      <c r="G608" s="135"/>
    </row>
    <row r="609" ht="16.15" customHeight="1" spans="1:7">
      <c r="A609" s="131">
        <f t="shared" si="21"/>
        <v>604</v>
      </c>
      <c r="B609" s="139" t="s">
        <v>955</v>
      </c>
      <c r="C609" s="140" t="s">
        <v>956</v>
      </c>
      <c r="D609" s="137">
        <v>4.58</v>
      </c>
      <c r="E609" s="138">
        <v>7.94</v>
      </c>
      <c r="F609" s="137">
        <f t="shared" si="20"/>
        <v>173.362445414847</v>
      </c>
      <c r="G609" s="135"/>
    </row>
    <row r="610" ht="16.15" customHeight="1" spans="1:7">
      <c r="A610" s="131">
        <f t="shared" si="21"/>
        <v>605</v>
      </c>
      <c r="B610" s="139" t="s">
        <v>957</v>
      </c>
      <c r="C610" s="140" t="s">
        <v>958</v>
      </c>
      <c r="D610" s="137"/>
      <c r="E610" s="138"/>
      <c r="F610" s="137" t="str">
        <f t="shared" si="20"/>
        <v/>
      </c>
      <c r="G610" s="135"/>
    </row>
    <row r="611" ht="16.15" customHeight="1" spans="1:7">
      <c r="A611" s="131">
        <f t="shared" si="21"/>
        <v>606</v>
      </c>
      <c r="B611" s="136">
        <v>20809</v>
      </c>
      <c r="C611" s="137" t="s">
        <v>959</v>
      </c>
      <c r="D611" s="137">
        <f>SUM(D612:D617)</f>
        <v>0</v>
      </c>
      <c r="E611" s="138">
        <f>SUM(E612:E617)</f>
        <v>0</v>
      </c>
      <c r="F611" s="137" t="str">
        <f t="shared" si="20"/>
        <v/>
      </c>
      <c r="G611" s="135"/>
    </row>
    <row r="612" ht="16.15" customHeight="1" spans="1:7">
      <c r="A612" s="131">
        <f t="shared" si="21"/>
        <v>607</v>
      </c>
      <c r="B612" s="139" t="s">
        <v>960</v>
      </c>
      <c r="C612" s="140" t="s">
        <v>961</v>
      </c>
      <c r="D612" s="137"/>
      <c r="E612" s="138"/>
      <c r="F612" s="137" t="str">
        <f t="shared" si="20"/>
        <v/>
      </c>
      <c r="G612" s="135"/>
    </row>
    <row r="613" ht="16.15" customHeight="1" spans="1:7">
      <c r="A613" s="131">
        <f t="shared" si="21"/>
        <v>608</v>
      </c>
      <c r="B613" s="139" t="s">
        <v>962</v>
      </c>
      <c r="C613" s="140" t="s">
        <v>963</v>
      </c>
      <c r="D613" s="137"/>
      <c r="E613" s="138"/>
      <c r="F613" s="137" t="str">
        <f t="shared" si="20"/>
        <v/>
      </c>
      <c r="G613" s="135"/>
    </row>
    <row r="614" ht="16.15" customHeight="1" spans="1:7">
      <c r="A614" s="131">
        <f t="shared" si="21"/>
        <v>609</v>
      </c>
      <c r="B614" s="139" t="s">
        <v>964</v>
      </c>
      <c r="C614" s="140" t="s">
        <v>965</v>
      </c>
      <c r="D614" s="137"/>
      <c r="E614" s="138"/>
      <c r="F614" s="137" t="str">
        <f t="shared" si="20"/>
        <v/>
      </c>
      <c r="G614" s="135"/>
    </row>
    <row r="615" ht="16.15" customHeight="1" spans="1:7">
      <c r="A615" s="131">
        <f t="shared" si="21"/>
        <v>610</v>
      </c>
      <c r="B615" s="139" t="s">
        <v>966</v>
      </c>
      <c r="C615" s="140" t="s">
        <v>967</v>
      </c>
      <c r="D615" s="137"/>
      <c r="E615" s="138"/>
      <c r="F615" s="137" t="str">
        <f t="shared" si="20"/>
        <v/>
      </c>
      <c r="G615" s="135"/>
    </row>
    <row r="616" ht="16.15" customHeight="1" spans="1:7">
      <c r="A616" s="131">
        <f t="shared" si="21"/>
        <v>611</v>
      </c>
      <c r="B616" s="139" t="s">
        <v>968</v>
      </c>
      <c r="C616" s="140" t="s">
        <v>969</v>
      </c>
      <c r="D616" s="137"/>
      <c r="E616" s="138"/>
      <c r="F616" s="137" t="str">
        <f t="shared" si="20"/>
        <v/>
      </c>
      <c r="G616" s="135"/>
    </row>
    <row r="617" ht="16.15" customHeight="1" spans="1:7">
      <c r="A617" s="131">
        <f t="shared" si="21"/>
        <v>612</v>
      </c>
      <c r="B617" s="139" t="s">
        <v>970</v>
      </c>
      <c r="C617" s="140" t="s">
        <v>971</v>
      </c>
      <c r="D617" s="137"/>
      <c r="E617" s="138"/>
      <c r="F617" s="137" t="str">
        <f t="shared" si="20"/>
        <v/>
      </c>
      <c r="G617" s="135"/>
    </row>
    <row r="618" ht="16.15" customHeight="1" spans="1:7">
      <c r="A618" s="131">
        <f t="shared" si="21"/>
        <v>613</v>
      </c>
      <c r="B618" s="136">
        <v>20810</v>
      </c>
      <c r="C618" s="137" t="s">
        <v>972</v>
      </c>
      <c r="D618" s="137">
        <f>SUM(D619:D625)</f>
        <v>27.66</v>
      </c>
      <c r="E618" s="138">
        <f>SUM(E619:E625)</f>
        <v>27.53</v>
      </c>
      <c r="F618" s="137">
        <f t="shared" si="20"/>
        <v>99.530007230658</v>
      </c>
      <c r="G618" s="135"/>
    </row>
    <row r="619" ht="16.15" customHeight="1" spans="1:7">
      <c r="A619" s="131">
        <f t="shared" si="21"/>
        <v>614</v>
      </c>
      <c r="B619" s="139" t="s">
        <v>973</v>
      </c>
      <c r="C619" s="140" t="s">
        <v>974</v>
      </c>
      <c r="D619" s="137">
        <v>9.63</v>
      </c>
      <c r="E619" s="138">
        <v>10.25</v>
      </c>
      <c r="F619" s="137">
        <f t="shared" si="20"/>
        <v>106.438213914849</v>
      </c>
      <c r="G619" s="135"/>
    </row>
    <row r="620" ht="16.15" customHeight="1" spans="1:7">
      <c r="A620" s="131">
        <f t="shared" si="21"/>
        <v>615</v>
      </c>
      <c r="B620" s="139" t="s">
        <v>975</v>
      </c>
      <c r="C620" s="140" t="s">
        <v>976</v>
      </c>
      <c r="D620" s="137">
        <v>16.63</v>
      </c>
      <c r="E620" s="138">
        <v>17.28</v>
      </c>
      <c r="F620" s="137">
        <f t="shared" si="20"/>
        <v>103.908598917619</v>
      </c>
      <c r="G620" s="135"/>
    </row>
    <row r="621" ht="16.15" customHeight="1" spans="1:7">
      <c r="A621" s="131">
        <f t="shared" si="21"/>
        <v>616</v>
      </c>
      <c r="B621" s="139" t="s">
        <v>977</v>
      </c>
      <c r="C621" s="140" t="s">
        <v>978</v>
      </c>
      <c r="D621" s="137"/>
      <c r="E621" s="138"/>
      <c r="F621" s="137" t="str">
        <f t="shared" si="20"/>
        <v/>
      </c>
      <c r="G621" s="135"/>
    </row>
    <row r="622" ht="16.15" customHeight="1" spans="1:7">
      <c r="A622" s="131">
        <f t="shared" si="21"/>
        <v>617</v>
      </c>
      <c r="B622" s="139" t="s">
        <v>979</v>
      </c>
      <c r="C622" s="140" t="s">
        <v>980</v>
      </c>
      <c r="D622" s="137"/>
      <c r="E622" s="138"/>
      <c r="F622" s="137" t="str">
        <f t="shared" si="20"/>
        <v/>
      </c>
      <c r="G622" s="135"/>
    </row>
    <row r="623" ht="15.95" customHeight="1" spans="1:7">
      <c r="A623" s="131">
        <f t="shared" si="21"/>
        <v>618</v>
      </c>
      <c r="B623" s="139" t="s">
        <v>981</v>
      </c>
      <c r="C623" s="140" t="s">
        <v>982</v>
      </c>
      <c r="D623" s="137">
        <v>1.4</v>
      </c>
      <c r="E623" s="138"/>
      <c r="F623" s="137">
        <f t="shared" si="20"/>
        <v>0</v>
      </c>
      <c r="G623" s="135"/>
    </row>
    <row r="624" ht="16.15" customHeight="1" spans="1:7">
      <c r="A624" s="131">
        <f t="shared" si="21"/>
        <v>619</v>
      </c>
      <c r="B624" s="139" t="s">
        <v>983</v>
      </c>
      <c r="C624" s="140" t="s">
        <v>984</v>
      </c>
      <c r="D624" s="137"/>
      <c r="E624" s="138"/>
      <c r="F624" s="137" t="str">
        <f t="shared" si="20"/>
        <v/>
      </c>
      <c r="G624" s="135"/>
    </row>
    <row r="625" ht="16.15" customHeight="1" spans="1:7">
      <c r="A625" s="131">
        <f t="shared" si="21"/>
        <v>620</v>
      </c>
      <c r="B625" s="139" t="s">
        <v>985</v>
      </c>
      <c r="C625" s="140" t="s">
        <v>986</v>
      </c>
      <c r="D625" s="137"/>
      <c r="E625" s="138"/>
      <c r="F625" s="137" t="str">
        <f t="shared" si="20"/>
        <v/>
      </c>
      <c r="G625" s="135"/>
    </row>
    <row r="626" ht="16.15" customHeight="1" spans="1:7">
      <c r="A626" s="131">
        <f t="shared" si="21"/>
        <v>621</v>
      </c>
      <c r="B626" s="136">
        <v>20811</v>
      </c>
      <c r="C626" s="137" t="s">
        <v>987</v>
      </c>
      <c r="D626" s="137">
        <f>SUM(D627:D634)</f>
        <v>31.1</v>
      </c>
      <c r="E626" s="138">
        <f>SUM(E627:E634)</f>
        <v>30.65</v>
      </c>
      <c r="F626" s="137">
        <f t="shared" si="20"/>
        <v>98.5530546623794</v>
      </c>
      <c r="G626" s="135"/>
    </row>
    <row r="627" ht="16.15" customHeight="1" spans="1:7">
      <c r="A627" s="131">
        <f t="shared" si="21"/>
        <v>622</v>
      </c>
      <c r="B627" s="139" t="s">
        <v>988</v>
      </c>
      <c r="C627" s="140" t="s">
        <v>40</v>
      </c>
      <c r="D627" s="137"/>
      <c r="E627" s="138"/>
      <c r="F627" s="137" t="str">
        <f t="shared" si="20"/>
        <v/>
      </c>
      <c r="G627" s="135"/>
    </row>
    <row r="628" ht="16.15" customHeight="1" spans="1:7">
      <c r="A628" s="131">
        <f t="shared" si="21"/>
        <v>623</v>
      </c>
      <c r="B628" s="139" t="s">
        <v>989</v>
      </c>
      <c r="C628" s="140" t="s">
        <v>42</v>
      </c>
      <c r="D628" s="137"/>
      <c r="E628" s="138"/>
      <c r="F628" s="137" t="str">
        <f t="shared" si="20"/>
        <v/>
      </c>
      <c r="G628" s="135"/>
    </row>
    <row r="629" ht="16.15" customHeight="1" spans="1:7">
      <c r="A629" s="131">
        <f t="shared" si="21"/>
        <v>624</v>
      </c>
      <c r="B629" s="139" t="s">
        <v>990</v>
      </c>
      <c r="C629" s="140" t="s">
        <v>44</v>
      </c>
      <c r="D629" s="137"/>
      <c r="E629" s="138"/>
      <c r="F629" s="137" t="str">
        <f t="shared" si="20"/>
        <v/>
      </c>
      <c r="G629" s="135"/>
    </row>
    <row r="630" ht="16.15" customHeight="1" spans="1:7">
      <c r="A630" s="131">
        <f t="shared" si="21"/>
        <v>625</v>
      </c>
      <c r="B630" s="139" t="s">
        <v>991</v>
      </c>
      <c r="C630" s="140" t="s">
        <v>992</v>
      </c>
      <c r="D630" s="137"/>
      <c r="E630" s="138"/>
      <c r="F630" s="137" t="str">
        <f t="shared" si="20"/>
        <v/>
      </c>
      <c r="G630" s="135"/>
    </row>
    <row r="631" ht="16.15" customHeight="1" spans="1:7">
      <c r="A631" s="131">
        <f t="shared" si="21"/>
        <v>626</v>
      </c>
      <c r="B631" s="139" t="s">
        <v>993</v>
      </c>
      <c r="C631" s="140" t="s">
        <v>994</v>
      </c>
      <c r="D631" s="137"/>
      <c r="E631" s="138"/>
      <c r="F631" s="137" t="str">
        <f t="shared" si="20"/>
        <v/>
      </c>
      <c r="G631" s="135"/>
    </row>
    <row r="632" ht="16.15" customHeight="1" spans="1:7">
      <c r="A632" s="131">
        <f t="shared" si="21"/>
        <v>627</v>
      </c>
      <c r="B632" s="139" t="s">
        <v>995</v>
      </c>
      <c r="C632" s="140" t="s">
        <v>996</v>
      </c>
      <c r="D632" s="137"/>
      <c r="E632" s="138"/>
      <c r="F632" s="137" t="str">
        <f t="shared" si="20"/>
        <v/>
      </c>
      <c r="G632" s="135"/>
    </row>
    <row r="633" ht="16.15" customHeight="1" spans="1:7">
      <c r="A633" s="131">
        <f t="shared" si="21"/>
        <v>628</v>
      </c>
      <c r="B633" s="139" t="s">
        <v>997</v>
      </c>
      <c r="C633" s="140" t="s">
        <v>998</v>
      </c>
      <c r="D633" s="137">
        <v>31.1</v>
      </c>
      <c r="E633" s="138">
        <v>30.65</v>
      </c>
      <c r="F633" s="137">
        <f t="shared" si="20"/>
        <v>98.5530546623794</v>
      </c>
      <c r="G633" s="135"/>
    </row>
    <row r="634" ht="16.15" customHeight="1" spans="1:7">
      <c r="A634" s="131">
        <f t="shared" si="21"/>
        <v>629</v>
      </c>
      <c r="B634" s="139" t="s">
        <v>999</v>
      </c>
      <c r="C634" s="140" t="s">
        <v>1000</v>
      </c>
      <c r="D634" s="137"/>
      <c r="E634" s="138"/>
      <c r="F634" s="137" t="str">
        <f t="shared" si="20"/>
        <v/>
      </c>
      <c r="G634" s="135"/>
    </row>
    <row r="635" ht="16.15" customHeight="1" spans="1:7">
      <c r="A635" s="131">
        <f t="shared" si="21"/>
        <v>630</v>
      </c>
      <c r="B635" s="136">
        <v>20816</v>
      </c>
      <c r="C635" s="137" t="s">
        <v>1001</v>
      </c>
      <c r="D635" s="137">
        <f>SUM(D636:D639)</f>
        <v>0</v>
      </c>
      <c r="E635" s="138">
        <f>SUM(E636:E639)</f>
        <v>0</v>
      </c>
      <c r="F635" s="137" t="str">
        <f t="shared" si="20"/>
        <v/>
      </c>
      <c r="G635" s="135"/>
    </row>
    <row r="636" ht="16.15" customHeight="1" spans="1:7">
      <c r="A636" s="131">
        <f t="shared" si="21"/>
        <v>631</v>
      </c>
      <c r="B636" s="139">
        <v>2081601</v>
      </c>
      <c r="C636" s="137" t="s">
        <v>1002</v>
      </c>
      <c r="D636" s="137"/>
      <c r="E636" s="138"/>
      <c r="F636" s="137" t="str">
        <f t="shared" si="20"/>
        <v/>
      </c>
      <c r="G636" s="135"/>
    </row>
    <row r="637" ht="16.15" customHeight="1" spans="1:7">
      <c r="A637" s="131">
        <f t="shared" si="21"/>
        <v>632</v>
      </c>
      <c r="B637" s="139">
        <v>2081602</v>
      </c>
      <c r="C637" s="137" t="s">
        <v>1003</v>
      </c>
      <c r="D637" s="137"/>
      <c r="E637" s="138"/>
      <c r="F637" s="137" t="str">
        <f t="shared" ref="F637:F700" si="22">IF(D637=0,"",E637/D637*100)</f>
        <v/>
      </c>
      <c r="G637" s="135"/>
    </row>
    <row r="638" ht="16.15" customHeight="1" spans="1:7">
      <c r="A638" s="131">
        <f t="shared" si="21"/>
        <v>633</v>
      </c>
      <c r="B638" s="139">
        <v>2081603</v>
      </c>
      <c r="C638" s="137" t="s">
        <v>1004</v>
      </c>
      <c r="D638" s="137"/>
      <c r="E638" s="138"/>
      <c r="F638" s="137" t="str">
        <f t="shared" si="22"/>
        <v/>
      </c>
      <c r="G638" s="135"/>
    </row>
    <row r="639" ht="16.15" customHeight="1" spans="1:7">
      <c r="A639" s="131">
        <f t="shared" si="21"/>
        <v>634</v>
      </c>
      <c r="B639" s="139">
        <v>2081699</v>
      </c>
      <c r="C639" s="137" t="s">
        <v>1005</v>
      </c>
      <c r="D639" s="137"/>
      <c r="E639" s="138"/>
      <c r="F639" s="137" t="str">
        <f t="shared" si="22"/>
        <v/>
      </c>
      <c r="G639" s="135"/>
    </row>
    <row r="640" ht="16.15" customHeight="1" spans="1:7">
      <c r="A640" s="131">
        <f t="shared" si="21"/>
        <v>635</v>
      </c>
      <c r="B640" s="136">
        <v>20819</v>
      </c>
      <c r="C640" s="137" t="s">
        <v>1006</v>
      </c>
      <c r="D640" s="137">
        <f>SUM(D641:D642)</f>
        <v>543.27</v>
      </c>
      <c r="E640" s="138">
        <f>SUM(E641:E642)</f>
        <v>543</v>
      </c>
      <c r="F640" s="137">
        <f t="shared" si="22"/>
        <v>99.9503009553261</v>
      </c>
      <c r="G640" s="135"/>
    </row>
    <row r="641" ht="16.15" customHeight="1" spans="1:7">
      <c r="A641" s="131">
        <f t="shared" si="21"/>
        <v>636</v>
      </c>
      <c r="B641" s="139">
        <v>2081901</v>
      </c>
      <c r="C641" s="137" t="s">
        <v>1007</v>
      </c>
      <c r="D641" s="137">
        <v>117.17</v>
      </c>
      <c r="E641" s="138">
        <v>117</v>
      </c>
      <c r="F641" s="137">
        <f t="shared" si="22"/>
        <v>99.8549116668089</v>
      </c>
      <c r="G641" s="135"/>
    </row>
    <row r="642" ht="16.15" customHeight="1" spans="1:7">
      <c r="A642" s="131">
        <f t="shared" ref="A642:A705" si="23">ROW()-5</f>
        <v>637</v>
      </c>
      <c r="B642" s="139">
        <v>2081902</v>
      </c>
      <c r="C642" s="137" t="s">
        <v>1008</v>
      </c>
      <c r="D642" s="137">
        <v>426.1</v>
      </c>
      <c r="E642" s="138">
        <v>426</v>
      </c>
      <c r="F642" s="137">
        <f t="shared" si="22"/>
        <v>99.9765313306736</v>
      </c>
      <c r="G642" s="135"/>
    </row>
    <row r="643" ht="16.15" customHeight="1" spans="1:7">
      <c r="A643" s="131">
        <f t="shared" si="23"/>
        <v>638</v>
      </c>
      <c r="B643" s="136">
        <v>20820</v>
      </c>
      <c r="C643" s="137" t="s">
        <v>1009</v>
      </c>
      <c r="D643" s="137">
        <f>SUM(D644:D645)</f>
        <v>51.72</v>
      </c>
      <c r="E643" s="138">
        <f>SUM(E644:E645)</f>
        <v>51</v>
      </c>
      <c r="F643" s="137">
        <f t="shared" si="22"/>
        <v>98.6078886310905</v>
      </c>
      <c r="G643" s="135"/>
    </row>
    <row r="644" ht="16.15" customHeight="1" spans="1:7">
      <c r="A644" s="131">
        <f t="shared" si="23"/>
        <v>639</v>
      </c>
      <c r="B644" s="139">
        <v>2082001</v>
      </c>
      <c r="C644" s="137" t="s">
        <v>1010</v>
      </c>
      <c r="D644" s="137">
        <v>51.72</v>
      </c>
      <c r="E644" s="138">
        <v>51</v>
      </c>
      <c r="F644" s="137">
        <f t="shared" si="22"/>
        <v>98.6078886310905</v>
      </c>
      <c r="G644" s="135"/>
    </row>
    <row r="645" ht="16.15" customHeight="1" spans="1:7">
      <c r="A645" s="131">
        <f t="shared" si="23"/>
        <v>640</v>
      </c>
      <c r="B645" s="139">
        <v>2082002</v>
      </c>
      <c r="C645" s="137" t="s">
        <v>1011</v>
      </c>
      <c r="D645" s="137"/>
      <c r="E645" s="138"/>
      <c r="F645" s="137" t="str">
        <f t="shared" si="22"/>
        <v/>
      </c>
      <c r="G645" s="135"/>
    </row>
    <row r="646" ht="16.15" customHeight="1" spans="1:7">
      <c r="A646" s="131">
        <f t="shared" si="23"/>
        <v>641</v>
      </c>
      <c r="B646" s="136">
        <v>20821</v>
      </c>
      <c r="C646" s="137" t="s">
        <v>1012</v>
      </c>
      <c r="D646" s="137">
        <f>SUM(D647:D648)</f>
        <v>187.15</v>
      </c>
      <c r="E646" s="138">
        <f>SUM(E647:E648)</f>
        <v>125.73</v>
      </c>
      <c r="F646" s="137">
        <f t="shared" si="22"/>
        <v>67.1814052898744</v>
      </c>
      <c r="G646" s="135"/>
    </row>
    <row r="647" ht="16.15" customHeight="1" spans="1:7">
      <c r="A647" s="131">
        <f t="shared" si="23"/>
        <v>642</v>
      </c>
      <c r="B647" s="139">
        <v>2082101</v>
      </c>
      <c r="C647" s="137" t="s">
        <v>1013</v>
      </c>
      <c r="D647" s="137">
        <v>106.8</v>
      </c>
      <c r="E647" s="138">
        <v>64.8</v>
      </c>
      <c r="F647" s="137">
        <f t="shared" si="22"/>
        <v>60.6741573033708</v>
      </c>
      <c r="G647" s="135"/>
    </row>
    <row r="648" ht="16.15" customHeight="1" spans="1:7">
      <c r="A648" s="131">
        <f t="shared" si="23"/>
        <v>643</v>
      </c>
      <c r="B648" s="139">
        <v>2082102</v>
      </c>
      <c r="C648" s="137" t="s">
        <v>1014</v>
      </c>
      <c r="D648" s="137">
        <v>80.35</v>
      </c>
      <c r="E648" s="138">
        <v>60.93</v>
      </c>
      <c r="F648" s="137">
        <f t="shared" si="22"/>
        <v>75.8307405102676</v>
      </c>
      <c r="G648" s="135"/>
    </row>
    <row r="649" ht="16.15" customHeight="1" spans="1:7">
      <c r="A649" s="131">
        <f t="shared" si="23"/>
        <v>644</v>
      </c>
      <c r="B649" s="136">
        <v>20824</v>
      </c>
      <c r="C649" s="137" t="s">
        <v>1015</v>
      </c>
      <c r="D649" s="137">
        <f>SUM(D650:D651)</f>
        <v>0</v>
      </c>
      <c r="E649" s="138">
        <f>SUM(E650:E651)</f>
        <v>0</v>
      </c>
      <c r="F649" s="137" t="str">
        <f t="shared" si="22"/>
        <v/>
      </c>
      <c r="G649" s="135"/>
    </row>
    <row r="650" ht="16.15" customHeight="1" spans="1:7">
      <c r="A650" s="131">
        <f t="shared" si="23"/>
        <v>645</v>
      </c>
      <c r="B650" s="139">
        <v>2082401</v>
      </c>
      <c r="C650" s="137" t="s">
        <v>1016</v>
      </c>
      <c r="D650" s="137"/>
      <c r="E650" s="138"/>
      <c r="F650" s="137" t="str">
        <f t="shared" si="22"/>
        <v/>
      </c>
      <c r="G650" s="135"/>
    </row>
    <row r="651" ht="16.15" customHeight="1" spans="1:7">
      <c r="A651" s="131">
        <f t="shared" si="23"/>
        <v>646</v>
      </c>
      <c r="B651" s="139">
        <v>2082402</v>
      </c>
      <c r="C651" s="137" t="s">
        <v>1017</v>
      </c>
      <c r="D651" s="137"/>
      <c r="E651" s="138"/>
      <c r="F651" s="137" t="str">
        <f t="shared" si="22"/>
        <v/>
      </c>
      <c r="G651" s="135"/>
    </row>
    <row r="652" ht="16.15" customHeight="1" spans="1:7">
      <c r="A652" s="131">
        <f t="shared" si="23"/>
        <v>647</v>
      </c>
      <c r="B652" s="136">
        <v>20825</v>
      </c>
      <c r="C652" s="137" t="s">
        <v>1018</v>
      </c>
      <c r="D652" s="137">
        <f>SUM(D653:D654)</f>
        <v>12.69</v>
      </c>
      <c r="E652" s="138">
        <f>SUM(E653:E654)</f>
        <v>3.14</v>
      </c>
      <c r="F652" s="137">
        <f t="shared" si="22"/>
        <v>24.7438928289992</v>
      </c>
      <c r="G652" s="135"/>
    </row>
    <row r="653" ht="16.15" customHeight="1" spans="1:7">
      <c r="A653" s="131">
        <f t="shared" si="23"/>
        <v>648</v>
      </c>
      <c r="B653" s="139">
        <v>2082501</v>
      </c>
      <c r="C653" s="137" t="s">
        <v>1019</v>
      </c>
      <c r="D653" s="137"/>
      <c r="E653" s="138"/>
      <c r="F653" s="137" t="str">
        <f t="shared" si="22"/>
        <v/>
      </c>
      <c r="G653" s="135"/>
    </row>
    <row r="654" ht="16.15" customHeight="1" spans="1:7">
      <c r="A654" s="131">
        <f t="shared" si="23"/>
        <v>649</v>
      </c>
      <c r="B654" s="139">
        <v>2082502</v>
      </c>
      <c r="C654" s="137" t="s">
        <v>1020</v>
      </c>
      <c r="D654" s="137">
        <v>12.69</v>
      </c>
      <c r="E654" s="138">
        <v>3.14</v>
      </c>
      <c r="F654" s="137">
        <f t="shared" si="22"/>
        <v>24.7438928289992</v>
      </c>
      <c r="G654" s="135"/>
    </row>
    <row r="655" ht="16.15" customHeight="1" spans="1:7">
      <c r="A655" s="131">
        <f t="shared" si="23"/>
        <v>650</v>
      </c>
      <c r="B655" s="136">
        <v>20826</v>
      </c>
      <c r="C655" s="137" t="s">
        <v>1021</v>
      </c>
      <c r="D655" s="137">
        <f>SUM(D656:D658)</f>
        <v>0</v>
      </c>
      <c r="E655" s="138">
        <f>SUM(E656:E658)</f>
        <v>0</v>
      </c>
      <c r="F655" s="137" t="str">
        <f t="shared" si="22"/>
        <v/>
      </c>
      <c r="G655" s="135"/>
    </row>
    <row r="656" ht="16.15" customHeight="1" spans="1:7">
      <c r="A656" s="131">
        <f t="shared" si="23"/>
        <v>651</v>
      </c>
      <c r="B656" s="139">
        <v>2082601</v>
      </c>
      <c r="C656" s="137" t="s">
        <v>1022</v>
      </c>
      <c r="D656" s="137"/>
      <c r="E656" s="138"/>
      <c r="F656" s="137" t="str">
        <f t="shared" si="22"/>
        <v/>
      </c>
      <c r="G656" s="135"/>
    </row>
    <row r="657" ht="16.15" customHeight="1" spans="1:7">
      <c r="A657" s="131">
        <f t="shared" si="23"/>
        <v>652</v>
      </c>
      <c r="B657" s="139">
        <v>2082602</v>
      </c>
      <c r="C657" s="137" t="s">
        <v>1023</v>
      </c>
      <c r="D657" s="137"/>
      <c r="E657" s="138"/>
      <c r="F657" s="137" t="str">
        <f t="shared" si="22"/>
        <v/>
      </c>
      <c r="G657" s="135"/>
    </row>
    <row r="658" ht="16.15" customHeight="1" spans="1:7">
      <c r="A658" s="131">
        <f t="shared" si="23"/>
        <v>653</v>
      </c>
      <c r="B658" s="139">
        <v>2082699</v>
      </c>
      <c r="C658" s="137" t="s">
        <v>1024</v>
      </c>
      <c r="D658" s="137"/>
      <c r="E658" s="138"/>
      <c r="F658" s="137" t="str">
        <f t="shared" si="22"/>
        <v/>
      </c>
      <c r="G658" s="135"/>
    </row>
    <row r="659" ht="16.15" customHeight="1" spans="1:7">
      <c r="A659" s="131">
        <f t="shared" si="23"/>
        <v>654</v>
      </c>
      <c r="B659" s="136">
        <v>20827</v>
      </c>
      <c r="C659" s="137" t="s">
        <v>1025</v>
      </c>
      <c r="D659" s="137">
        <f>SUM(D660:D663)</f>
        <v>0</v>
      </c>
      <c r="E659" s="138">
        <f>SUM(E660:E663)</f>
        <v>0</v>
      </c>
      <c r="F659" s="137" t="str">
        <f t="shared" si="22"/>
        <v/>
      </c>
      <c r="G659" s="135"/>
    </row>
    <row r="660" ht="16.15" customHeight="1" spans="1:7">
      <c r="A660" s="131">
        <f t="shared" si="23"/>
        <v>655</v>
      </c>
      <c r="B660" s="139">
        <v>2082701</v>
      </c>
      <c r="C660" s="137" t="s">
        <v>1026</v>
      </c>
      <c r="D660" s="137"/>
      <c r="E660" s="138"/>
      <c r="F660" s="137" t="str">
        <f t="shared" si="22"/>
        <v/>
      </c>
      <c r="G660" s="135"/>
    </row>
    <row r="661" ht="16.15" customHeight="1" spans="1:7">
      <c r="A661" s="131">
        <f t="shared" si="23"/>
        <v>656</v>
      </c>
      <c r="B661" s="139">
        <v>2082702</v>
      </c>
      <c r="C661" s="137" t="s">
        <v>1027</v>
      </c>
      <c r="D661" s="137"/>
      <c r="E661" s="138"/>
      <c r="F661" s="137" t="str">
        <f t="shared" si="22"/>
        <v/>
      </c>
      <c r="G661" s="135"/>
    </row>
    <row r="662" ht="16.15" customHeight="1" spans="1:7">
      <c r="A662" s="131">
        <f t="shared" si="23"/>
        <v>657</v>
      </c>
      <c r="B662" s="139">
        <v>2082703</v>
      </c>
      <c r="C662" s="137" t="s">
        <v>1028</v>
      </c>
      <c r="D662" s="137"/>
      <c r="E662" s="138"/>
      <c r="F662" s="137" t="str">
        <f t="shared" si="22"/>
        <v/>
      </c>
      <c r="G662" s="135"/>
    </row>
    <row r="663" ht="16.15" customHeight="1" spans="1:7">
      <c r="A663" s="131">
        <f t="shared" si="23"/>
        <v>658</v>
      </c>
      <c r="B663" s="139">
        <v>2082799</v>
      </c>
      <c r="C663" s="137" t="s">
        <v>1029</v>
      </c>
      <c r="D663" s="137"/>
      <c r="E663" s="138"/>
      <c r="F663" s="137" t="str">
        <f t="shared" si="22"/>
        <v/>
      </c>
      <c r="G663" s="135"/>
    </row>
    <row r="664" ht="16.15" customHeight="1" spans="1:7">
      <c r="A664" s="131">
        <f t="shared" si="23"/>
        <v>659</v>
      </c>
      <c r="B664" s="136">
        <v>20828</v>
      </c>
      <c r="C664" s="137" t="s">
        <v>1030</v>
      </c>
      <c r="D664" s="137">
        <f>SUM(D665:D671)</f>
        <v>24.3</v>
      </c>
      <c r="E664" s="138">
        <f>SUM(E665:E671)</f>
        <v>23.18</v>
      </c>
      <c r="F664" s="137">
        <f t="shared" si="22"/>
        <v>95.3909465020576</v>
      </c>
      <c r="G664" s="135"/>
    </row>
    <row r="665" ht="16.15" customHeight="1" spans="1:7">
      <c r="A665" s="131">
        <f t="shared" si="23"/>
        <v>660</v>
      </c>
      <c r="B665" s="139">
        <v>2082801</v>
      </c>
      <c r="C665" s="137" t="s">
        <v>1002</v>
      </c>
      <c r="D665" s="137"/>
      <c r="E665" s="138"/>
      <c r="F665" s="137" t="str">
        <f t="shared" si="22"/>
        <v/>
      </c>
      <c r="G665" s="135"/>
    </row>
    <row r="666" ht="16.15" customHeight="1" spans="1:7">
      <c r="A666" s="131">
        <f t="shared" si="23"/>
        <v>661</v>
      </c>
      <c r="B666" s="139">
        <v>2082802</v>
      </c>
      <c r="C666" s="137" t="s">
        <v>1003</v>
      </c>
      <c r="D666" s="137"/>
      <c r="E666" s="138"/>
      <c r="F666" s="137" t="str">
        <f t="shared" si="22"/>
        <v/>
      </c>
      <c r="G666" s="135"/>
    </row>
    <row r="667" ht="16.15" customHeight="1" spans="1:7">
      <c r="A667" s="131">
        <f t="shared" si="23"/>
        <v>662</v>
      </c>
      <c r="B667" s="139">
        <v>2082803</v>
      </c>
      <c r="C667" s="137" t="s">
        <v>1004</v>
      </c>
      <c r="D667" s="137"/>
      <c r="E667" s="138"/>
      <c r="F667" s="137" t="str">
        <f t="shared" si="22"/>
        <v/>
      </c>
      <c r="G667" s="135"/>
    </row>
    <row r="668" ht="16.15" customHeight="1" spans="1:7">
      <c r="A668" s="131">
        <f t="shared" si="23"/>
        <v>663</v>
      </c>
      <c r="B668" s="139">
        <v>2082804</v>
      </c>
      <c r="C668" s="137" t="s">
        <v>1031</v>
      </c>
      <c r="D668" s="137"/>
      <c r="E668" s="138"/>
      <c r="F668" s="137" t="str">
        <f t="shared" si="22"/>
        <v/>
      </c>
      <c r="G668" s="135"/>
    </row>
    <row r="669" ht="16.15" customHeight="1" spans="1:7">
      <c r="A669" s="131">
        <f t="shared" si="23"/>
        <v>664</v>
      </c>
      <c r="B669" s="139">
        <v>2082805</v>
      </c>
      <c r="C669" s="137" t="s">
        <v>1032</v>
      </c>
      <c r="D669" s="137"/>
      <c r="E669" s="138"/>
      <c r="F669" s="137" t="str">
        <f t="shared" si="22"/>
        <v/>
      </c>
      <c r="G669" s="135"/>
    </row>
    <row r="670" ht="16.15" customHeight="1" spans="1:7">
      <c r="A670" s="131">
        <f t="shared" si="23"/>
        <v>665</v>
      </c>
      <c r="B670" s="139">
        <v>2082850</v>
      </c>
      <c r="C670" s="137" t="s">
        <v>1033</v>
      </c>
      <c r="D670" s="137">
        <v>23.1</v>
      </c>
      <c r="E670" s="138">
        <v>23.18</v>
      </c>
      <c r="F670" s="137">
        <f t="shared" si="22"/>
        <v>100.34632034632</v>
      </c>
      <c r="G670" s="135"/>
    </row>
    <row r="671" ht="16.15" customHeight="1" spans="1:7">
      <c r="A671" s="131">
        <f t="shared" si="23"/>
        <v>666</v>
      </c>
      <c r="B671" s="139">
        <v>2082899</v>
      </c>
      <c r="C671" s="137" t="s">
        <v>1034</v>
      </c>
      <c r="D671" s="137">
        <v>1.2</v>
      </c>
      <c r="E671" s="138"/>
      <c r="F671" s="137">
        <f t="shared" si="22"/>
        <v>0</v>
      </c>
      <c r="G671" s="135"/>
    </row>
    <row r="672" ht="16.15" customHeight="1" spans="1:7">
      <c r="A672" s="131">
        <f t="shared" si="23"/>
        <v>667</v>
      </c>
      <c r="B672" s="136">
        <v>20899</v>
      </c>
      <c r="C672" s="137" t="s">
        <v>1035</v>
      </c>
      <c r="D672" s="137">
        <f>SUM(D673)</f>
        <v>0</v>
      </c>
      <c r="E672" s="138">
        <f>SUM(E673)</f>
        <v>0</v>
      </c>
      <c r="F672" s="137" t="str">
        <f t="shared" si="22"/>
        <v/>
      </c>
      <c r="G672" s="135"/>
    </row>
    <row r="673" ht="16.15" customHeight="1" spans="1:7">
      <c r="A673" s="131">
        <f t="shared" si="23"/>
        <v>668</v>
      </c>
      <c r="B673" s="139">
        <v>2089999</v>
      </c>
      <c r="C673" s="137" t="s">
        <v>1036</v>
      </c>
      <c r="D673" s="137"/>
      <c r="E673" s="138"/>
      <c r="F673" s="137" t="str">
        <f t="shared" si="22"/>
        <v/>
      </c>
      <c r="G673" s="135"/>
    </row>
    <row r="674" ht="16.15" customHeight="1" spans="1:7">
      <c r="A674" s="131">
        <f t="shared" si="23"/>
        <v>669</v>
      </c>
      <c r="B674" s="132">
        <v>210</v>
      </c>
      <c r="C674" s="133" t="s">
        <v>1037</v>
      </c>
      <c r="D674" s="133">
        <f>D675+D680+D694+D698+D710+D713+D717+D722+D726+D730+D733+D742+D744</f>
        <v>55.34</v>
      </c>
      <c r="E674" s="134">
        <f>E675+E680+E694+E698+E710+E713+E717+E722+E726+E730+E733+E742+E744</f>
        <v>37.29</v>
      </c>
      <c r="F674" s="133">
        <f t="shared" si="22"/>
        <v>67.3834477773762</v>
      </c>
      <c r="G674" s="135"/>
    </row>
    <row r="675" ht="16.15" customHeight="1" spans="1:7">
      <c r="A675" s="131">
        <f t="shared" si="23"/>
        <v>670</v>
      </c>
      <c r="B675" s="136">
        <v>21001</v>
      </c>
      <c r="C675" s="137" t="s">
        <v>1038</v>
      </c>
      <c r="D675" s="137">
        <f>SUM(D676:D679)</f>
        <v>0</v>
      </c>
      <c r="E675" s="138">
        <f>SUM(E676:E679)</f>
        <v>0</v>
      </c>
      <c r="F675" s="137" t="str">
        <f t="shared" si="22"/>
        <v/>
      </c>
      <c r="G675" s="135"/>
    </row>
    <row r="676" ht="16.15" customHeight="1" spans="1:7">
      <c r="A676" s="131">
        <f t="shared" si="23"/>
        <v>671</v>
      </c>
      <c r="B676" s="139">
        <v>2100101</v>
      </c>
      <c r="C676" s="137" t="s">
        <v>1002</v>
      </c>
      <c r="D676" s="137"/>
      <c r="E676" s="138"/>
      <c r="F676" s="137" t="str">
        <f t="shared" si="22"/>
        <v/>
      </c>
      <c r="G676" s="135"/>
    </row>
    <row r="677" ht="16.15" customHeight="1" spans="1:7">
      <c r="A677" s="131">
        <f t="shared" si="23"/>
        <v>672</v>
      </c>
      <c r="B677" s="139">
        <v>2100102</v>
      </c>
      <c r="C677" s="137" t="s">
        <v>1003</v>
      </c>
      <c r="D677" s="137"/>
      <c r="E677" s="138"/>
      <c r="F677" s="137" t="str">
        <f t="shared" si="22"/>
        <v/>
      </c>
      <c r="G677" s="135"/>
    </row>
    <row r="678" ht="16.15" customHeight="1" spans="1:7">
      <c r="A678" s="131">
        <f t="shared" si="23"/>
        <v>673</v>
      </c>
      <c r="B678" s="139">
        <v>2100103</v>
      </c>
      <c r="C678" s="137" t="s">
        <v>1004</v>
      </c>
      <c r="D678" s="137"/>
      <c r="E678" s="138"/>
      <c r="F678" s="137" t="str">
        <f t="shared" si="22"/>
        <v/>
      </c>
      <c r="G678" s="135"/>
    </row>
    <row r="679" ht="16.15" customHeight="1" spans="1:7">
      <c r="A679" s="131">
        <f t="shared" si="23"/>
        <v>674</v>
      </c>
      <c r="B679" s="139">
        <v>2100199</v>
      </c>
      <c r="C679" s="137" t="s">
        <v>1039</v>
      </c>
      <c r="D679" s="137"/>
      <c r="E679" s="138"/>
      <c r="F679" s="137" t="str">
        <f t="shared" si="22"/>
        <v/>
      </c>
      <c r="G679" s="135"/>
    </row>
    <row r="680" ht="16.15" customHeight="1" spans="1:7">
      <c r="A680" s="131">
        <f t="shared" si="23"/>
        <v>675</v>
      </c>
      <c r="B680" s="136">
        <v>21002</v>
      </c>
      <c r="C680" s="137" t="s">
        <v>1040</v>
      </c>
      <c r="D680" s="137">
        <f>SUM(D681:D693)</f>
        <v>0</v>
      </c>
      <c r="E680" s="138">
        <f>SUM(E681:E693)</f>
        <v>0</v>
      </c>
      <c r="F680" s="137" t="str">
        <f t="shared" si="22"/>
        <v/>
      </c>
      <c r="G680" s="135"/>
    </row>
    <row r="681" ht="16.15" customHeight="1" spans="1:7">
      <c r="A681" s="131">
        <f t="shared" si="23"/>
        <v>676</v>
      </c>
      <c r="B681" s="139">
        <v>2100201</v>
      </c>
      <c r="C681" s="137" t="s">
        <v>1041</v>
      </c>
      <c r="D681" s="137"/>
      <c r="E681" s="138"/>
      <c r="F681" s="137" t="str">
        <f t="shared" si="22"/>
        <v/>
      </c>
      <c r="G681" s="135"/>
    </row>
    <row r="682" ht="16.15" customHeight="1" spans="1:7">
      <c r="A682" s="131">
        <f t="shared" si="23"/>
        <v>677</v>
      </c>
      <c r="B682" s="139">
        <v>2100202</v>
      </c>
      <c r="C682" s="137" t="s">
        <v>1042</v>
      </c>
      <c r="D682" s="137"/>
      <c r="E682" s="138"/>
      <c r="F682" s="137" t="str">
        <f t="shared" si="22"/>
        <v/>
      </c>
      <c r="G682" s="135"/>
    </row>
    <row r="683" ht="16.15" customHeight="1" spans="1:7">
      <c r="A683" s="131">
        <f t="shared" si="23"/>
        <v>678</v>
      </c>
      <c r="B683" s="139">
        <v>2100203</v>
      </c>
      <c r="C683" s="137" t="s">
        <v>1043</v>
      </c>
      <c r="D683" s="137"/>
      <c r="E683" s="138"/>
      <c r="F683" s="137" t="str">
        <f t="shared" si="22"/>
        <v/>
      </c>
      <c r="G683" s="135"/>
    </row>
    <row r="684" ht="16.15" customHeight="1" spans="1:7">
      <c r="A684" s="131">
        <f t="shared" si="23"/>
        <v>679</v>
      </c>
      <c r="B684" s="139">
        <v>2100204</v>
      </c>
      <c r="C684" s="137" t="s">
        <v>1044</v>
      </c>
      <c r="D684" s="137"/>
      <c r="E684" s="138"/>
      <c r="F684" s="137" t="str">
        <f t="shared" si="22"/>
        <v/>
      </c>
      <c r="G684" s="135"/>
    </row>
    <row r="685" ht="16.15" customHeight="1" spans="1:7">
      <c r="A685" s="131">
        <f t="shared" si="23"/>
        <v>680</v>
      </c>
      <c r="B685" s="139">
        <v>2100205</v>
      </c>
      <c r="C685" s="137" t="s">
        <v>1045</v>
      </c>
      <c r="D685" s="137"/>
      <c r="E685" s="138"/>
      <c r="F685" s="137" t="str">
        <f t="shared" si="22"/>
        <v/>
      </c>
      <c r="G685" s="135"/>
    </row>
    <row r="686" ht="16.15" customHeight="1" spans="1:7">
      <c r="A686" s="131">
        <f t="shared" si="23"/>
        <v>681</v>
      </c>
      <c r="B686" s="139">
        <v>2100206</v>
      </c>
      <c r="C686" s="137" t="s">
        <v>1046</v>
      </c>
      <c r="D686" s="137"/>
      <c r="E686" s="138"/>
      <c r="F686" s="137" t="str">
        <f t="shared" si="22"/>
        <v/>
      </c>
      <c r="G686" s="135"/>
    </row>
    <row r="687" ht="16.15" customHeight="1" spans="1:7">
      <c r="A687" s="131">
        <f t="shared" si="23"/>
        <v>682</v>
      </c>
      <c r="B687" s="139">
        <v>2100207</v>
      </c>
      <c r="C687" s="137" t="s">
        <v>1047</v>
      </c>
      <c r="D687" s="137"/>
      <c r="E687" s="138"/>
      <c r="F687" s="137" t="str">
        <f t="shared" si="22"/>
        <v/>
      </c>
      <c r="G687" s="135"/>
    </row>
    <row r="688" ht="16.15" customHeight="1" spans="1:7">
      <c r="A688" s="131">
        <f t="shared" si="23"/>
        <v>683</v>
      </c>
      <c r="B688" s="139">
        <v>2100208</v>
      </c>
      <c r="C688" s="137" t="s">
        <v>1048</v>
      </c>
      <c r="D688" s="137"/>
      <c r="E688" s="138"/>
      <c r="F688" s="137" t="str">
        <f t="shared" si="22"/>
        <v/>
      </c>
      <c r="G688" s="135"/>
    </row>
    <row r="689" ht="16.15" customHeight="1" spans="1:7">
      <c r="A689" s="131">
        <f t="shared" si="23"/>
        <v>684</v>
      </c>
      <c r="B689" s="139">
        <v>2100209</v>
      </c>
      <c r="C689" s="137" t="s">
        <v>1049</v>
      </c>
      <c r="D689" s="137"/>
      <c r="E689" s="138"/>
      <c r="F689" s="137" t="str">
        <f t="shared" si="22"/>
        <v/>
      </c>
      <c r="G689" s="135"/>
    </row>
    <row r="690" ht="16.15" customHeight="1" spans="1:7">
      <c r="A690" s="131">
        <f t="shared" si="23"/>
        <v>685</v>
      </c>
      <c r="B690" s="139">
        <v>2100210</v>
      </c>
      <c r="C690" s="137" t="s">
        <v>1050</v>
      </c>
      <c r="D690" s="137"/>
      <c r="E690" s="138"/>
      <c r="F690" s="137" t="str">
        <f t="shared" si="22"/>
        <v/>
      </c>
      <c r="G690" s="135"/>
    </row>
    <row r="691" ht="16.15" customHeight="1" spans="1:7">
      <c r="A691" s="131">
        <f t="shared" si="23"/>
        <v>686</v>
      </c>
      <c r="B691" s="139">
        <v>2100211</v>
      </c>
      <c r="C691" s="137" t="s">
        <v>1051</v>
      </c>
      <c r="D691" s="137"/>
      <c r="E691" s="138"/>
      <c r="F691" s="137" t="str">
        <f t="shared" si="22"/>
        <v/>
      </c>
      <c r="G691" s="135"/>
    </row>
    <row r="692" ht="16.15" customHeight="1" spans="1:7">
      <c r="A692" s="131">
        <f t="shared" si="23"/>
        <v>687</v>
      </c>
      <c r="B692" s="139">
        <v>2100212</v>
      </c>
      <c r="C692" s="137" t="s">
        <v>1052</v>
      </c>
      <c r="D692" s="137"/>
      <c r="E692" s="138"/>
      <c r="F692" s="137" t="str">
        <f t="shared" si="22"/>
        <v/>
      </c>
      <c r="G692" s="135"/>
    </row>
    <row r="693" ht="16.15" customHeight="1" spans="1:7">
      <c r="A693" s="131">
        <f t="shared" si="23"/>
        <v>688</v>
      </c>
      <c r="B693" s="139">
        <v>2100299</v>
      </c>
      <c r="C693" s="137" t="s">
        <v>1053</v>
      </c>
      <c r="D693" s="137"/>
      <c r="E693" s="138"/>
      <c r="F693" s="137" t="str">
        <f t="shared" si="22"/>
        <v/>
      </c>
      <c r="G693" s="135"/>
    </row>
    <row r="694" ht="16.15" customHeight="1" spans="1:7">
      <c r="A694" s="131">
        <f t="shared" si="23"/>
        <v>689</v>
      </c>
      <c r="B694" s="136">
        <v>21003</v>
      </c>
      <c r="C694" s="137" t="s">
        <v>1054</v>
      </c>
      <c r="D694" s="137">
        <f>SUM(D695:D697)</f>
        <v>0</v>
      </c>
      <c r="E694" s="138">
        <f>SUM(E695:E697)</f>
        <v>0</v>
      </c>
      <c r="F694" s="137" t="str">
        <f t="shared" si="22"/>
        <v/>
      </c>
      <c r="G694" s="135"/>
    </row>
    <row r="695" ht="16.15" customHeight="1" spans="1:7">
      <c r="A695" s="131">
        <f t="shared" si="23"/>
        <v>690</v>
      </c>
      <c r="B695" s="139">
        <v>2100301</v>
      </c>
      <c r="C695" s="137" t="s">
        <v>1055</v>
      </c>
      <c r="D695" s="137"/>
      <c r="E695" s="138"/>
      <c r="F695" s="137" t="str">
        <f t="shared" si="22"/>
        <v/>
      </c>
      <c r="G695" s="135"/>
    </row>
    <row r="696" ht="16.15" customHeight="1" spans="1:7">
      <c r="A696" s="131">
        <f t="shared" si="23"/>
        <v>691</v>
      </c>
      <c r="B696" s="139">
        <v>2100302</v>
      </c>
      <c r="C696" s="137" t="s">
        <v>1056</v>
      </c>
      <c r="D696" s="137"/>
      <c r="E696" s="138"/>
      <c r="F696" s="137" t="str">
        <f t="shared" si="22"/>
        <v/>
      </c>
      <c r="G696" s="135"/>
    </row>
    <row r="697" ht="16.15" customHeight="1" spans="1:7">
      <c r="A697" s="131">
        <f t="shared" si="23"/>
        <v>692</v>
      </c>
      <c r="B697" s="139">
        <v>2100399</v>
      </c>
      <c r="C697" s="137" t="s">
        <v>1057</v>
      </c>
      <c r="D697" s="137"/>
      <c r="E697" s="138"/>
      <c r="F697" s="137" t="str">
        <f t="shared" si="22"/>
        <v/>
      </c>
      <c r="G697" s="135"/>
    </row>
    <row r="698" ht="16.15" customHeight="1" spans="1:7">
      <c r="A698" s="131">
        <f t="shared" si="23"/>
        <v>693</v>
      </c>
      <c r="B698" s="136">
        <v>21004</v>
      </c>
      <c r="C698" s="137" t="s">
        <v>1058</v>
      </c>
      <c r="D698" s="137">
        <f>SUM(D699:D709)</f>
        <v>5.1</v>
      </c>
      <c r="E698" s="138">
        <f>SUM(E699:E709)</f>
        <v>0</v>
      </c>
      <c r="F698" s="137">
        <f t="shared" si="22"/>
        <v>0</v>
      </c>
      <c r="G698" s="135"/>
    </row>
    <row r="699" ht="16.15" customHeight="1" spans="1:7">
      <c r="A699" s="131">
        <f t="shared" si="23"/>
        <v>694</v>
      </c>
      <c r="B699" s="139">
        <v>2100401</v>
      </c>
      <c r="C699" s="137" t="s">
        <v>1059</v>
      </c>
      <c r="D699" s="137"/>
      <c r="E699" s="138"/>
      <c r="F699" s="137" t="str">
        <f t="shared" si="22"/>
        <v/>
      </c>
      <c r="G699" s="135"/>
    </row>
    <row r="700" ht="16.15" customHeight="1" spans="1:7">
      <c r="A700" s="131">
        <f t="shared" si="23"/>
        <v>695</v>
      </c>
      <c r="B700" s="139">
        <v>2100402</v>
      </c>
      <c r="C700" s="137" t="s">
        <v>1060</v>
      </c>
      <c r="D700" s="137"/>
      <c r="E700" s="138"/>
      <c r="F700" s="137" t="str">
        <f t="shared" si="22"/>
        <v/>
      </c>
      <c r="G700" s="135"/>
    </row>
    <row r="701" ht="16.15" customHeight="1" spans="1:7">
      <c r="A701" s="131">
        <f t="shared" si="23"/>
        <v>696</v>
      </c>
      <c r="B701" s="139">
        <v>2100403</v>
      </c>
      <c r="C701" s="137" t="s">
        <v>1061</v>
      </c>
      <c r="D701" s="137"/>
      <c r="E701" s="138"/>
      <c r="F701" s="137" t="str">
        <f t="shared" ref="F701:F764" si="24">IF(D701=0,"",E701/D701*100)</f>
        <v/>
      </c>
      <c r="G701" s="135"/>
    </row>
    <row r="702" ht="16.15" customHeight="1" spans="1:7">
      <c r="A702" s="131">
        <f t="shared" si="23"/>
        <v>697</v>
      </c>
      <c r="B702" s="139">
        <v>2100404</v>
      </c>
      <c r="C702" s="137" t="s">
        <v>1062</v>
      </c>
      <c r="D702" s="137"/>
      <c r="E702" s="138"/>
      <c r="F702" s="137" t="str">
        <f t="shared" si="24"/>
        <v/>
      </c>
      <c r="G702" s="135"/>
    </row>
    <row r="703" ht="16.15" customHeight="1" spans="1:7">
      <c r="A703" s="131">
        <f t="shared" si="23"/>
        <v>698</v>
      </c>
      <c r="B703" s="139">
        <v>2100405</v>
      </c>
      <c r="C703" s="137" t="s">
        <v>1063</v>
      </c>
      <c r="D703" s="137"/>
      <c r="E703" s="138"/>
      <c r="F703" s="137" t="str">
        <f t="shared" si="24"/>
        <v/>
      </c>
      <c r="G703" s="135"/>
    </row>
    <row r="704" ht="16.15" customHeight="1" spans="1:7">
      <c r="A704" s="131">
        <f t="shared" si="23"/>
        <v>699</v>
      </c>
      <c r="B704" s="139">
        <v>2100406</v>
      </c>
      <c r="C704" s="137" t="s">
        <v>1064</v>
      </c>
      <c r="D704" s="137"/>
      <c r="E704" s="138"/>
      <c r="F704" s="137" t="str">
        <f t="shared" si="24"/>
        <v/>
      </c>
      <c r="G704" s="135"/>
    </row>
    <row r="705" ht="16.15" customHeight="1" spans="1:7">
      <c r="A705" s="131">
        <f t="shared" si="23"/>
        <v>700</v>
      </c>
      <c r="B705" s="139">
        <v>2100407</v>
      </c>
      <c r="C705" s="137" t="s">
        <v>1065</v>
      </c>
      <c r="D705" s="137"/>
      <c r="E705" s="138"/>
      <c r="F705" s="137" t="str">
        <f t="shared" si="24"/>
        <v/>
      </c>
      <c r="G705" s="135"/>
    </row>
    <row r="706" ht="16.15" customHeight="1" spans="1:7">
      <c r="A706" s="131">
        <f t="shared" ref="A706:A770" si="25">ROW()-5</f>
        <v>701</v>
      </c>
      <c r="B706" s="139">
        <v>2100408</v>
      </c>
      <c r="C706" s="137" t="s">
        <v>1066</v>
      </c>
      <c r="D706" s="137"/>
      <c r="E706" s="138"/>
      <c r="F706" s="137" t="str">
        <f t="shared" si="24"/>
        <v/>
      </c>
      <c r="G706" s="135"/>
    </row>
    <row r="707" ht="15" customHeight="1" spans="1:7">
      <c r="A707" s="131">
        <f t="shared" si="25"/>
        <v>702</v>
      </c>
      <c r="B707" s="139">
        <v>2100409</v>
      </c>
      <c r="C707" s="137" t="s">
        <v>1067</v>
      </c>
      <c r="D707" s="137"/>
      <c r="E707" s="138"/>
      <c r="F707" s="137" t="str">
        <f t="shared" si="24"/>
        <v/>
      </c>
      <c r="G707" s="135"/>
    </row>
    <row r="708" ht="16.15" customHeight="1" spans="1:7">
      <c r="A708" s="131">
        <f t="shared" si="25"/>
        <v>703</v>
      </c>
      <c r="B708" s="139">
        <v>2100410</v>
      </c>
      <c r="C708" s="137" t="s">
        <v>1068</v>
      </c>
      <c r="D708" s="137">
        <v>5.1</v>
      </c>
      <c r="E708" s="138"/>
      <c r="F708" s="137">
        <f t="shared" si="24"/>
        <v>0</v>
      </c>
      <c r="G708" s="135"/>
    </row>
    <row r="709" ht="16.15" customHeight="1" spans="1:7">
      <c r="A709" s="131">
        <f t="shared" si="25"/>
        <v>704</v>
      </c>
      <c r="B709" s="139">
        <v>2100499</v>
      </c>
      <c r="C709" s="137" t="s">
        <v>1069</v>
      </c>
      <c r="D709" s="137"/>
      <c r="E709" s="138"/>
      <c r="F709" s="137" t="str">
        <f t="shared" si="24"/>
        <v/>
      </c>
      <c r="G709" s="135"/>
    </row>
    <row r="710" ht="16.15" customHeight="1" spans="1:7">
      <c r="A710" s="131">
        <f t="shared" si="25"/>
        <v>705</v>
      </c>
      <c r="B710" s="136">
        <v>21006</v>
      </c>
      <c r="C710" s="137" t="s">
        <v>1070</v>
      </c>
      <c r="D710" s="137">
        <f>SUM(D711:D712)</f>
        <v>0</v>
      </c>
      <c r="E710" s="138">
        <f>SUM(E711:E712)</f>
        <v>0</v>
      </c>
      <c r="F710" s="137" t="str">
        <f t="shared" si="24"/>
        <v/>
      </c>
      <c r="G710" s="135"/>
    </row>
    <row r="711" ht="16.15" customHeight="1" spans="1:7">
      <c r="A711" s="131">
        <f t="shared" si="25"/>
        <v>706</v>
      </c>
      <c r="B711" s="139">
        <v>2100601</v>
      </c>
      <c r="C711" s="137" t="s">
        <v>1071</v>
      </c>
      <c r="D711" s="137"/>
      <c r="E711" s="138"/>
      <c r="F711" s="137" t="str">
        <f t="shared" si="24"/>
        <v/>
      </c>
      <c r="G711" s="135"/>
    </row>
    <row r="712" ht="16.15" customHeight="1" spans="1:7">
      <c r="A712" s="131">
        <f t="shared" si="25"/>
        <v>707</v>
      </c>
      <c r="B712" s="139">
        <v>2100699</v>
      </c>
      <c r="C712" s="137" t="s">
        <v>1072</v>
      </c>
      <c r="D712" s="137"/>
      <c r="E712" s="138"/>
      <c r="F712" s="137" t="str">
        <f t="shared" si="24"/>
        <v/>
      </c>
      <c r="G712" s="135"/>
    </row>
    <row r="713" ht="16.15" customHeight="1" spans="1:7">
      <c r="A713" s="131">
        <f t="shared" si="25"/>
        <v>708</v>
      </c>
      <c r="B713" s="136">
        <v>21007</v>
      </c>
      <c r="C713" s="137" t="s">
        <v>1073</v>
      </c>
      <c r="D713" s="137">
        <f>SUM(D714:D716)</f>
        <v>0</v>
      </c>
      <c r="E713" s="138">
        <f>SUM(E714:E716)</f>
        <v>0</v>
      </c>
      <c r="F713" s="137" t="str">
        <f t="shared" si="24"/>
        <v/>
      </c>
      <c r="G713" s="135"/>
    </row>
    <row r="714" ht="16.15" customHeight="1" spans="1:7">
      <c r="A714" s="131">
        <f t="shared" si="25"/>
        <v>709</v>
      </c>
      <c r="B714" s="139">
        <v>2100716</v>
      </c>
      <c r="C714" s="137" t="s">
        <v>1074</v>
      </c>
      <c r="D714" s="137"/>
      <c r="E714" s="138"/>
      <c r="F714" s="137" t="str">
        <f t="shared" si="24"/>
        <v/>
      </c>
      <c r="G714" s="135"/>
    </row>
    <row r="715" ht="16.15" customHeight="1" spans="1:7">
      <c r="A715" s="131">
        <f t="shared" si="25"/>
        <v>710</v>
      </c>
      <c r="B715" s="139">
        <v>2100717</v>
      </c>
      <c r="C715" s="137" t="s">
        <v>1075</v>
      </c>
      <c r="D715" s="137"/>
      <c r="E715" s="138"/>
      <c r="F715" s="137" t="str">
        <f t="shared" si="24"/>
        <v/>
      </c>
      <c r="G715" s="135"/>
    </row>
    <row r="716" ht="16.15" customHeight="1" spans="1:7">
      <c r="A716" s="131">
        <f t="shared" si="25"/>
        <v>711</v>
      </c>
      <c r="B716" s="139">
        <v>2100799</v>
      </c>
      <c r="C716" s="137" t="s">
        <v>1076</v>
      </c>
      <c r="D716" s="137"/>
      <c r="E716" s="138"/>
      <c r="F716" s="137" t="str">
        <f t="shared" si="24"/>
        <v/>
      </c>
      <c r="G716" s="135"/>
    </row>
    <row r="717" ht="16.15" customHeight="1" spans="1:7">
      <c r="A717" s="131">
        <f t="shared" si="25"/>
        <v>712</v>
      </c>
      <c r="B717" s="136">
        <v>21011</v>
      </c>
      <c r="C717" s="137" t="s">
        <v>1077</v>
      </c>
      <c r="D717" s="137">
        <f>SUM(D718:D721)</f>
        <v>41.1</v>
      </c>
      <c r="E717" s="138">
        <f>SUM(E718:E721)</f>
        <v>37.29</v>
      </c>
      <c r="F717" s="137">
        <f t="shared" si="24"/>
        <v>90.7299270072993</v>
      </c>
      <c r="G717" s="135"/>
    </row>
    <row r="718" ht="16.15" customHeight="1" spans="1:7">
      <c r="A718" s="131">
        <f t="shared" si="25"/>
        <v>713</v>
      </c>
      <c r="B718" s="139">
        <v>2101101</v>
      </c>
      <c r="C718" s="137" t="s">
        <v>1078</v>
      </c>
      <c r="D718" s="137">
        <v>21.1</v>
      </c>
      <c r="E718" s="138">
        <f>10.89+3.4</f>
        <v>14.29</v>
      </c>
      <c r="F718" s="137">
        <f t="shared" si="24"/>
        <v>67.7251184834123</v>
      </c>
      <c r="G718" s="135"/>
    </row>
    <row r="719" ht="16.15" customHeight="1" spans="1:7">
      <c r="A719" s="131">
        <f t="shared" si="25"/>
        <v>714</v>
      </c>
      <c r="B719" s="139">
        <v>2101102</v>
      </c>
      <c r="C719" s="137" t="s">
        <v>1079</v>
      </c>
      <c r="D719" s="137">
        <v>20</v>
      </c>
      <c r="E719" s="138">
        <v>23</v>
      </c>
      <c r="F719" s="137">
        <f t="shared" si="24"/>
        <v>115</v>
      </c>
      <c r="G719" s="135"/>
    </row>
    <row r="720" ht="16.15" customHeight="1" spans="1:7">
      <c r="A720" s="131">
        <f t="shared" si="25"/>
        <v>715</v>
      </c>
      <c r="B720" s="139">
        <v>2101103</v>
      </c>
      <c r="C720" s="137" t="s">
        <v>1080</v>
      </c>
      <c r="D720" s="137"/>
      <c r="E720" s="138"/>
      <c r="F720" s="137" t="str">
        <f t="shared" si="24"/>
        <v/>
      </c>
      <c r="G720" s="135"/>
    </row>
    <row r="721" ht="16.15" customHeight="1" spans="1:7">
      <c r="A721" s="131">
        <f t="shared" si="25"/>
        <v>716</v>
      </c>
      <c r="B721" s="139">
        <v>2101199</v>
      </c>
      <c r="C721" s="137" t="s">
        <v>1081</v>
      </c>
      <c r="D721" s="137"/>
      <c r="E721" s="138"/>
      <c r="F721" s="137" t="str">
        <f t="shared" si="24"/>
        <v/>
      </c>
      <c r="G721" s="135"/>
    </row>
    <row r="722" ht="16.15" customHeight="1" spans="1:7">
      <c r="A722" s="131">
        <f t="shared" si="25"/>
        <v>717</v>
      </c>
      <c r="B722" s="136">
        <v>21012</v>
      </c>
      <c r="C722" s="137" t="s">
        <v>1082</v>
      </c>
      <c r="D722" s="137">
        <f>SUM(D723:D725)</f>
        <v>0</v>
      </c>
      <c r="E722" s="138">
        <f>SUM(E723:E725)</f>
        <v>0</v>
      </c>
      <c r="F722" s="137" t="str">
        <f t="shared" si="24"/>
        <v/>
      </c>
      <c r="G722" s="135"/>
    </row>
    <row r="723" ht="16.15" customHeight="1" spans="1:7">
      <c r="A723" s="131">
        <f t="shared" si="25"/>
        <v>718</v>
      </c>
      <c r="B723" s="139">
        <v>2101201</v>
      </c>
      <c r="C723" s="137" t="s">
        <v>1083</v>
      </c>
      <c r="D723" s="137"/>
      <c r="E723" s="138"/>
      <c r="F723" s="137" t="str">
        <f t="shared" si="24"/>
        <v/>
      </c>
      <c r="G723" s="135"/>
    </row>
    <row r="724" ht="16.15" customHeight="1" spans="1:7">
      <c r="A724" s="131">
        <f t="shared" si="25"/>
        <v>719</v>
      </c>
      <c r="B724" s="139">
        <v>2101202</v>
      </c>
      <c r="C724" s="137" t="s">
        <v>1084</v>
      </c>
      <c r="D724" s="137"/>
      <c r="E724" s="138"/>
      <c r="F724" s="137" t="str">
        <f t="shared" si="24"/>
        <v/>
      </c>
      <c r="G724" s="135"/>
    </row>
    <row r="725" ht="16.15" customHeight="1" spans="1:7">
      <c r="A725" s="131">
        <f t="shared" si="25"/>
        <v>720</v>
      </c>
      <c r="B725" s="139">
        <v>2101299</v>
      </c>
      <c r="C725" s="137" t="s">
        <v>1085</v>
      </c>
      <c r="D725" s="137"/>
      <c r="E725" s="138"/>
      <c r="F725" s="137" t="str">
        <f t="shared" si="24"/>
        <v/>
      </c>
      <c r="G725" s="135"/>
    </row>
    <row r="726" ht="16.15" customHeight="1" spans="1:7">
      <c r="A726" s="131">
        <f t="shared" si="25"/>
        <v>721</v>
      </c>
      <c r="B726" s="136">
        <v>21013</v>
      </c>
      <c r="C726" s="137" t="s">
        <v>1086</v>
      </c>
      <c r="D726" s="137">
        <f>SUM(D727:D729)</f>
        <v>0</v>
      </c>
      <c r="E726" s="138">
        <f>SUM(E727:E729)</f>
        <v>0</v>
      </c>
      <c r="F726" s="137" t="str">
        <f t="shared" si="24"/>
        <v/>
      </c>
      <c r="G726" s="135"/>
    </row>
    <row r="727" ht="16.15" customHeight="1" spans="1:7">
      <c r="A727" s="131">
        <f t="shared" si="25"/>
        <v>722</v>
      </c>
      <c r="B727" s="139">
        <v>2101301</v>
      </c>
      <c r="C727" s="137" t="s">
        <v>1087</v>
      </c>
      <c r="D727" s="137"/>
      <c r="E727" s="138"/>
      <c r="F727" s="137" t="str">
        <f t="shared" si="24"/>
        <v/>
      </c>
      <c r="G727" s="135"/>
    </row>
    <row r="728" ht="16.15" customHeight="1" spans="1:7">
      <c r="A728" s="131">
        <f t="shared" si="25"/>
        <v>723</v>
      </c>
      <c r="B728" s="139">
        <v>2101302</v>
      </c>
      <c r="C728" s="137" t="s">
        <v>1088</v>
      </c>
      <c r="D728" s="137"/>
      <c r="E728" s="138"/>
      <c r="F728" s="137" t="str">
        <f t="shared" si="24"/>
        <v/>
      </c>
      <c r="G728" s="135"/>
    </row>
    <row r="729" ht="16.15" customHeight="1" spans="1:7">
      <c r="A729" s="131">
        <f t="shared" si="25"/>
        <v>724</v>
      </c>
      <c r="B729" s="139">
        <v>2101399</v>
      </c>
      <c r="C729" s="137" t="s">
        <v>1089</v>
      </c>
      <c r="D729" s="137"/>
      <c r="E729" s="138"/>
      <c r="F729" s="137" t="str">
        <f t="shared" si="24"/>
        <v/>
      </c>
      <c r="G729" s="135"/>
    </row>
    <row r="730" ht="16.15" customHeight="1" spans="1:7">
      <c r="A730" s="131">
        <f t="shared" si="25"/>
        <v>725</v>
      </c>
      <c r="B730" s="136">
        <v>21014</v>
      </c>
      <c r="C730" s="137" t="s">
        <v>1090</v>
      </c>
      <c r="D730" s="137">
        <f>SUM(D731:D732)</f>
        <v>9.14</v>
      </c>
      <c r="E730" s="138">
        <f>SUM(E731:E732)</f>
        <v>0</v>
      </c>
      <c r="F730" s="137">
        <f t="shared" si="24"/>
        <v>0</v>
      </c>
      <c r="G730" s="135"/>
    </row>
    <row r="731" ht="16.15" customHeight="1" spans="1:7">
      <c r="A731" s="131">
        <f t="shared" si="25"/>
        <v>726</v>
      </c>
      <c r="B731" s="139">
        <v>2101401</v>
      </c>
      <c r="C731" s="137" t="s">
        <v>1091</v>
      </c>
      <c r="D731" s="137">
        <v>9.14</v>
      </c>
      <c r="E731" s="138"/>
      <c r="F731" s="137">
        <f t="shared" si="24"/>
        <v>0</v>
      </c>
      <c r="G731" s="135"/>
    </row>
    <row r="732" ht="16.15" customHeight="1" spans="1:7">
      <c r="A732" s="131">
        <f t="shared" si="25"/>
        <v>727</v>
      </c>
      <c r="B732" s="139">
        <v>2101499</v>
      </c>
      <c r="C732" s="137" t="s">
        <v>1092</v>
      </c>
      <c r="D732" s="137"/>
      <c r="E732" s="138"/>
      <c r="F732" s="137" t="str">
        <f t="shared" si="24"/>
        <v/>
      </c>
      <c r="G732" s="135"/>
    </row>
    <row r="733" ht="16.15" customHeight="1" spans="1:7">
      <c r="A733" s="131">
        <f t="shared" si="25"/>
        <v>728</v>
      </c>
      <c r="B733" s="136">
        <v>21015</v>
      </c>
      <c r="C733" s="137" t="s">
        <v>1093</v>
      </c>
      <c r="D733" s="137">
        <f>SUM(D734:D741)</f>
        <v>0</v>
      </c>
      <c r="E733" s="138">
        <f>SUM(E734:E741)</f>
        <v>0</v>
      </c>
      <c r="F733" s="137" t="str">
        <f t="shared" si="24"/>
        <v/>
      </c>
      <c r="G733" s="135"/>
    </row>
    <row r="734" ht="16.15" customHeight="1" spans="1:7">
      <c r="A734" s="131">
        <f t="shared" si="25"/>
        <v>729</v>
      </c>
      <c r="B734" s="139">
        <v>2101501</v>
      </c>
      <c r="C734" s="137" t="s">
        <v>1002</v>
      </c>
      <c r="D734" s="137"/>
      <c r="E734" s="138"/>
      <c r="F734" s="137" t="str">
        <f t="shared" si="24"/>
        <v/>
      </c>
      <c r="G734" s="135"/>
    </row>
    <row r="735" ht="16.15" customHeight="1" spans="1:7">
      <c r="A735" s="131">
        <f t="shared" si="25"/>
        <v>730</v>
      </c>
      <c r="B735" s="139">
        <v>2101502</v>
      </c>
      <c r="C735" s="137" t="s">
        <v>1003</v>
      </c>
      <c r="D735" s="137"/>
      <c r="E735" s="138"/>
      <c r="F735" s="137" t="str">
        <f t="shared" si="24"/>
        <v/>
      </c>
      <c r="G735" s="135"/>
    </row>
    <row r="736" ht="16.15" customHeight="1" spans="1:7">
      <c r="A736" s="131">
        <f t="shared" si="25"/>
        <v>731</v>
      </c>
      <c r="B736" s="139">
        <v>2101503</v>
      </c>
      <c r="C736" s="137" t="s">
        <v>1004</v>
      </c>
      <c r="D736" s="137"/>
      <c r="E736" s="138"/>
      <c r="F736" s="137" t="str">
        <f t="shared" si="24"/>
        <v/>
      </c>
      <c r="G736" s="135"/>
    </row>
    <row r="737" ht="16.15" customHeight="1" spans="1:7">
      <c r="A737" s="131">
        <f t="shared" si="25"/>
        <v>732</v>
      </c>
      <c r="B737" s="139">
        <v>2101504</v>
      </c>
      <c r="C737" s="137" t="s">
        <v>1094</v>
      </c>
      <c r="D737" s="137"/>
      <c r="E737" s="138"/>
      <c r="F737" s="137" t="str">
        <f t="shared" si="24"/>
        <v/>
      </c>
      <c r="G737" s="135"/>
    </row>
    <row r="738" ht="16.15" customHeight="1" spans="1:7">
      <c r="A738" s="131">
        <f t="shared" si="25"/>
        <v>733</v>
      </c>
      <c r="B738" s="139">
        <v>2101505</v>
      </c>
      <c r="C738" s="137" t="s">
        <v>1095</v>
      </c>
      <c r="D738" s="137"/>
      <c r="E738" s="138"/>
      <c r="F738" s="137" t="str">
        <f t="shared" si="24"/>
        <v/>
      </c>
      <c r="G738" s="135"/>
    </row>
    <row r="739" ht="16.15" customHeight="1" spans="1:7">
      <c r="A739" s="131">
        <f t="shared" si="25"/>
        <v>734</v>
      </c>
      <c r="B739" s="139">
        <v>2101506</v>
      </c>
      <c r="C739" s="137" t="s">
        <v>1096</v>
      </c>
      <c r="D739" s="137"/>
      <c r="E739" s="138"/>
      <c r="F739" s="137" t="str">
        <f t="shared" si="24"/>
        <v/>
      </c>
      <c r="G739" s="135"/>
    </row>
    <row r="740" ht="16.15" customHeight="1" spans="1:7">
      <c r="A740" s="131">
        <f t="shared" si="25"/>
        <v>735</v>
      </c>
      <c r="B740" s="139">
        <v>2101550</v>
      </c>
      <c r="C740" s="137" t="s">
        <v>1033</v>
      </c>
      <c r="D740" s="137"/>
      <c r="E740" s="138"/>
      <c r="F740" s="137" t="str">
        <f t="shared" si="24"/>
        <v/>
      </c>
      <c r="G740" s="135"/>
    </row>
    <row r="741" ht="16.15" customHeight="1" spans="1:7">
      <c r="A741" s="131">
        <f t="shared" si="25"/>
        <v>736</v>
      </c>
      <c r="B741" s="139">
        <v>2101599</v>
      </c>
      <c r="C741" s="137" t="s">
        <v>1097</v>
      </c>
      <c r="D741" s="137"/>
      <c r="E741" s="138"/>
      <c r="F741" s="137" t="str">
        <f t="shared" si="24"/>
        <v/>
      </c>
      <c r="G741" s="135"/>
    </row>
    <row r="742" ht="16.15" customHeight="1" spans="1:7">
      <c r="A742" s="131">
        <f t="shared" si="25"/>
        <v>737</v>
      </c>
      <c r="B742" s="136">
        <v>21016</v>
      </c>
      <c r="C742" s="137" t="s">
        <v>1098</v>
      </c>
      <c r="D742" s="137">
        <f>SUM(D743)</f>
        <v>0</v>
      </c>
      <c r="E742" s="138">
        <f>SUM(E743)</f>
        <v>0</v>
      </c>
      <c r="F742" s="137" t="str">
        <f t="shared" si="24"/>
        <v/>
      </c>
      <c r="G742" s="135"/>
    </row>
    <row r="743" ht="16.15" customHeight="1" spans="1:7">
      <c r="A743" s="131">
        <f t="shared" si="25"/>
        <v>738</v>
      </c>
      <c r="B743" s="139">
        <v>2101601</v>
      </c>
      <c r="C743" s="137" t="s">
        <v>1099</v>
      </c>
      <c r="D743" s="137"/>
      <c r="E743" s="138"/>
      <c r="F743" s="137" t="str">
        <f t="shared" si="24"/>
        <v/>
      </c>
      <c r="G743" s="135"/>
    </row>
    <row r="744" ht="16.15" customHeight="1" spans="1:7">
      <c r="A744" s="131">
        <f t="shared" si="25"/>
        <v>739</v>
      </c>
      <c r="B744" s="136">
        <v>21099</v>
      </c>
      <c r="C744" s="137" t="s">
        <v>1100</v>
      </c>
      <c r="D744" s="137">
        <f>SUM(D745)</f>
        <v>0</v>
      </c>
      <c r="E744" s="138">
        <f>SUM(E745)</f>
        <v>0</v>
      </c>
      <c r="F744" s="137" t="str">
        <f t="shared" si="24"/>
        <v/>
      </c>
      <c r="G744" s="135"/>
    </row>
    <row r="745" ht="16.15" customHeight="1" spans="1:7">
      <c r="A745" s="131">
        <f t="shared" si="25"/>
        <v>740</v>
      </c>
      <c r="B745" s="139">
        <v>2109999</v>
      </c>
      <c r="C745" s="137" t="s">
        <v>1101</v>
      </c>
      <c r="D745" s="137"/>
      <c r="E745" s="138"/>
      <c r="F745" s="137" t="str">
        <f t="shared" si="24"/>
        <v/>
      </c>
      <c r="G745" s="135"/>
    </row>
    <row r="746" ht="16.15" customHeight="1" spans="1:7">
      <c r="A746" s="131">
        <f t="shared" si="25"/>
        <v>741</v>
      </c>
      <c r="B746" s="132">
        <v>211</v>
      </c>
      <c r="C746" s="133" t="s">
        <v>1102</v>
      </c>
      <c r="D746" s="133">
        <f>D747+D756+D760+D769+D774+D781+D787+D790+D793+D795+D797+D803+D805+D807+D822</f>
        <v>0</v>
      </c>
      <c r="E746" s="134">
        <f>E747+E756+E760+E769+E774+E781+E787+E790+E793+E795+E797+E803+E805+E807+E822</f>
        <v>1</v>
      </c>
      <c r="F746" s="133" t="str">
        <f t="shared" si="24"/>
        <v/>
      </c>
      <c r="G746" s="135"/>
    </row>
    <row r="747" ht="16.15" customHeight="1" spans="1:7">
      <c r="A747" s="131">
        <f t="shared" si="25"/>
        <v>742</v>
      </c>
      <c r="B747" s="136">
        <v>21101</v>
      </c>
      <c r="C747" s="137" t="s">
        <v>1103</v>
      </c>
      <c r="D747" s="137">
        <f>SUM(D748:D755)</f>
        <v>0</v>
      </c>
      <c r="E747" s="138">
        <f>SUM(E748:E755)</f>
        <v>0</v>
      </c>
      <c r="F747" s="137" t="str">
        <f t="shared" si="24"/>
        <v/>
      </c>
      <c r="G747" s="135"/>
    </row>
    <row r="748" ht="16.15" customHeight="1" spans="1:7">
      <c r="A748" s="131">
        <f t="shared" si="25"/>
        <v>743</v>
      </c>
      <c r="B748" s="139">
        <v>2110101</v>
      </c>
      <c r="C748" s="137" t="s">
        <v>1002</v>
      </c>
      <c r="D748" s="137"/>
      <c r="E748" s="138"/>
      <c r="F748" s="137" t="str">
        <f t="shared" si="24"/>
        <v/>
      </c>
      <c r="G748" s="135"/>
    </row>
    <row r="749" ht="16.15" customHeight="1" spans="1:7">
      <c r="A749" s="131">
        <f t="shared" si="25"/>
        <v>744</v>
      </c>
      <c r="B749" s="139">
        <v>2110102</v>
      </c>
      <c r="C749" s="137" t="s">
        <v>1003</v>
      </c>
      <c r="D749" s="137"/>
      <c r="E749" s="138"/>
      <c r="F749" s="137" t="str">
        <f t="shared" si="24"/>
        <v/>
      </c>
      <c r="G749" s="135"/>
    </row>
    <row r="750" ht="16.15" customHeight="1" spans="1:7">
      <c r="A750" s="131">
        <f t="shared" si="25"/>
        <v>745</v>
      </c>
      <c r="B750" s="139">
        <v>2110103</v>
      </c>
      <c r="C750" s="137" t="s">
        <v>1004</v>
      </c>
      <c r="D750" s="137"/>
      <c r="E750" s="138"/>
      <c r="F750" s="137" t="str">
        <f t="shared" si="24"/>
        <v/>
      </c>
      <c r="G750" s="135"/>
    </row>
    <row r="751" ht="16.15" customHeight="1" spans="1:7">
      <c r="A751" s="131">
        <f t="shared" si="25"/>
        <v>746</v>
      </c>
      <c r="B751" s="139">
        <v>2110104</v>
      </c>
      <c r="C751" s="137" t="s">
        <v>1104</v>
      </c>
      <c r="D751" s="137"/>
      <c r="E751" s="138"/>
      <c r="F751" s="137" t="str">
        <f t="shared" si="24"/>
        <v/>
      </c>
      <c r="G751" s="135"/>
    </row>
    <row r="752" ht="16.15" customHeight="1" spans="1:7">
      <c r="A752" s="131">
        <f t="shared" si="25"/>
        <v>747</v>
      </c>
      <c r="B752" s="139">
        <v>2110105</v>
      </c>
      <c r="C752" s="137" t="s">
        <v>1105</v>
      </c>
      <c r="D752" s="137"/>
      <c r="E752" s="138"/>
      <c r="F752" s="137" t="str">
        <f t="shared" si="24"/>
        <v/>
      </c>
      <c r="G752" s="135"/>
    </row>
    <row r="753" ht="16.15" customHeight="1" spans="1:7">
      <c r="A753" s="131">
        <f t="shared" si="25"/>
        <v>748</v>
      </c>
      <c r="B753" s="139">
        <v>2110106</v>
      </c>
      <c r="C753" s="137" t="s">
        <v>1106</v>
      </c>
      <c r="D753" s="137"/>
      <c r="E753" s="138"/>
      <c r="F753" s="137" t="str">
        <f t="shared" si="24"/>
        <v/>
      </c>
      <c r="G753" s="135"/>
    </row>
    <row r="754" ht="16.15" customHeight="1" spans="1:7">
      <c r="A754" s="131">
        <f t="shared" si="25"/>
        <v>749</v>
      </c>
      <c r="B754" s="139">
        <v>2110107</v>
      </c>
      <c r="C754" s="137" t="s">
        <v>1107</v>
      </c>
      <c r="D754" s="137"/>
      <c r="E754" s="138"/>
      <c r="F754" s="137" t="str">
        <f t="shared" si="24"/>
        <v/>
      </c>
      <c r="G754" s="135"/>
    </row>
    <row r="755" ht="16.15" customHeight="1" spans="1:7">
      <c r="A755" s="131">
        <f t="shared" si="25"/>
        <v>750</v>
      </c>
      <c r="B755" s="139">
        <v>2110199</v>
      </c>
      <c r="C755" s="137" t="s">
        <v>1108</v>
      </c>
      <c r="D755" s="137"/>
      <c r="E755" s="138"/>
      <c r="F755" s="137" t="str">
        <f t="shared" si="24"/>
        <v/>
      </c>
      <c r="G755" s="135"/>
    </row>
    <row r="756" ht="16.15" customHeight="1" spans="1:7">
      <c r="A756" s="131">
        <f t="shared" si="25"/>
        <v>751</v>
      </c>
      <c r="B756" s="136">
        <v>21102</v>
      </c>
      <c r="C756" s="137" t="s">
        <v>1109</v>
      </c>
      <c r="D756" s="137">
        <f>SUM(D757:D759)</f>
        <v>0</v>
      </c>
      <c r="E756" s="138">
        <f>SUM(E757:E759)</f>
        <v>0</v>
      </c>
      <c r="F756" s="137" t="str">
        <f t="shared" si="24"/>
        <v/>
      </c>
      <c r="G756" s="135"/>
    </row>
    <row r="757" ht="16.15" customHeight="1" spans="1:7">
      <c r="A757" s="131">
        <f t="shared" si="25"/>
        <v>752</v>
      </c>
      <c r="B757" s="139">
        <v>2110203</v>
      </c>
      <c r="C757" s="137" t="s">
        <v>1110</v>
      </c>
      <c r="D757" s="137"/>
      <c r="E757" s="138"/>
      <c r="F757" s="137" t="str">
        <f t="shared" si="24"/>
        <v/>
      </c>
      <c r="G757" s="135"/>
    </row>
    <row r="758" ht="16.15" customHeight="1" spans="1:7">
      <c r="A758" s="131">
        <f t="shared" si="25"/>
        <v>753</v>
      </c>
      <c r="B758" s="139">
        <v>2110204</v>
      </c>
      <c r="C758" s="137" t="s">
        <v>1111</v>
      </c>
      <c r="D758" s="137"/>
      <c r="E758" s="138"/>
      <c r="F758" s="137" t="str">
        <f t="shared" si="24"/>
        <v/>
      </c>
      <c r="G758" s="135"/>
    </row>
    <row r="759" ht="16.15" customHeight="1" spans="1:7">
      <c r="A759" s="131">
        <f t="shared" si="25"/>
        <v>754</v>
      </c>
      <c r="B759" s="139">
        <v>2110299</v>
      </c>
      <c r="C759" s="137" t="s">
        <v>1112</v>
      </c>
      <c r="D759" s="137"/>
      <c r="E759" s="138"/>
      <c r="F759" s="137" t="str">
        <f t="shared" si="24"/>
        <v/>
      </c>
      <c r="G759" s="135"/>
    </row>
    <row r="760" ht="16.15" customHeight="1" spans="1:7">
      <c r="A760" s="131">
        <f t="shared" si="25"/>
        <v>755</v>
      </c>
      <c r="B760" s="136">
        <v>21103</v>
      </c>
      <c r="C760" s="137" t="s">
        <v>1113</v>
      </c>
      <c r="D760" s="137">
        <f>SUM(D761:D768)</f>
        <v>0</v>
      </c>
      <c r="E760" s="138">
        <f>SUM(E761:E768)</f>
        <v>0</v>
      </c>
      <c r="F760" s="137" t="str">
        <f t="shared" si="24"/>
        <v/>
      </c>
      <c r="G760" s="135"/>
    </row>
    <row r="761" ht="16.15" customHeight="1" spans="1:7">
      <c r="A761" s="131">
        <f t="shared" si="25"/>
        <v>756</v>
      </c>
      <c r="B761" s="139" t="s">
        <v>1114</v>
      </c>
      <c r="C761" s="140" t="s">
        <v>1115</v>
      </c>
      <c r="D761" s="137"/>
      <c r="E761" s="138"/>
      <c r="F761" s="137" t="str">
        <f t="shared" si="24"/>
        <v/>
      </c>
      <c r="G761" s="135"/>
    </row>
    <row r="762" ht="16.15" customHeight="1" spans="1:7">
      <c r="A762" s="131">
        <f t="shared" si="25"/>
        <v>757</v>
      </c>
      <c r="B762" s="139" t="s">
        <v>1116</v>
      </c>
      <c r="C762" s="140" t="s">
        <v>1117</v>
      </c>
      <c r="D762" s="137"/>
      <c r="E762" s="138"/>
      <c r="F762" s="137" t="str">
        <f t="shared" si="24"/>
        <v/>
      </c>
      <c r="G762" s="135"/>
    </row>
    <row r="763" ht="16.15" customHeight="1" spans="1:7">
      <c r="A763" s="131">
        <f t="shared" si="25"/>
        <v>758</v>
      </c>
      <c r="B763" s="139" t="s">
        <v>1118</v>
      </c>
      <c r="C763" s="140" t="s">
        <v>1119</v>
      </c>
      <c r="D763" s="137"/>
      <c r="E763" s="138"/>
      <c r="F763" s="137" t="str">
        <f t="shared" si="24"/>
        <v/>
      </c>
      <c r="G763" s="135"/>
    </row>
    <row r="764" ht="16.15" customHeight="1" spans="1:7">
      <c r="A764" s="131">
        <f t="shared" si="25"/>
        <v>759</v>
      </c>
      <c r="B764" s="139" t="s">
        <v>1120</v>
      </c>
      <c r="C764" s="140" t="s">
        <v>1121</v>
      </c>
      <c r="D764" s="137"/>
      <c r="E764" s="138"/>
      <c r="F764" s="137" t="str">
        <f t="shared" si="24"/>
        <v/>
      </c>
      <c r="G764" s="135"/>
    </row>
    <row r="765" ht="16.15" customHeight="1" spans="1:7">
      <c r="A765" s="131">
        <f t="shared" si="25"/>
        <v>760</v>
      </c>
      <c r="B765" s="139" t="s">
        <v>1122</v>
      </c>
      <c r="C765" s="140" t="s">
        <v>1123</v>
      </c>
      <c r="D765" s="137"/>
      <c r="E765" s="138"/>
      <c r="F765" s="137" t="str">
        <f t="shared" ref="F765:F829" si="26">IF(D765=0,"",E765/D765*100)</f>
        <v/>
      </c>
      <c r="G765" s="135"/>
    </row>
    <row r="766" ht="16.15" customHeight="1" spans="1:7">
      <c r="A766" s="131">
        <f t="shared" si="25"/>
        <v>761</v>
      </c>
      <c r="B766" s="139" t="s">
        <v>1124</v>
      </c>
      <c r="C766" s="140" t="s">
        <v>1125</v>
      </c>
      <c r="D766" s="137"/>
      <c r="E766" s="138"/>
      <c r="F766" s="137" t="str">
        <f t="shared" si="26"/>
        <v/>
      </c>
      <c r="G766" s="135"/>
    </row>
    <row r="767" ht="16.15" customHeight="1" spans="1:7">
      <c r="A767" s="131">
        <f t="shared" si="25"/>
        <v>762</v>
      </c>
      <c r="B767" s="139">
        <v>2110307</v>
      </c>
      <c r="C767" s="140" t="s">
        <v>1126</v>
      </c>
      <c r="D767" s="137"/>
      <c r="E767" s="138"/>
      <c r="F767" s="137"/>
      <c r="G767" s="135"/>
    </row>
    <row r="768" ht="16.15" customHeight="1" spans="1:7">
      <c r="A768" s="131">
        <f t="shared" si="25"/>
        <v>763</v>
      </c>
      <c r="B768" s="139" t="s">
        <v>1127</v>
      </c>
      <c r="C768" s="140" t="s">
        <v>1128</v>
      </c>
      <c r="D768" s="137"/>
      <c r="E768" s="138"/>
      <c r="F768" s="137" t="str">
        <f t="shared" si="26"/>
        <v/>
      </c>
      <c r="G768" s="135"/>
    </row>
    <row r="769" ht="16.15" customHeight="1" spans="1:7">
      <c r="A769" s="131">
        <f t="shared" si="25"/>
        <v>764</v>
      </c>
      <c r="B769" s="136">
        <v>21104</v>
      </c>
      <c r="C769" s="137" t="s">
        <v>1129</v>
      </c>
      <c r="D769" s="137">
        <f>SUM(D770:D773)</f>
        <v>0</v>
      </c>
      <c r="E769" s="138">
        <f>SUM(E770:E773)</f>
        <v>1</v>
      </c>
      <c r="F769" s="137" t="str">
        <f t="shared" si="26"/>
        <v/>
      </c>
      <c r="G769" s="135"/>
    </row>
    <row r="770" ht="16.15" customHeight="1" spans="1:7">
      <c r="A770" s="131">
        <f t="shared" si="25"/>
        <v>765</v>
      </c>
      <c r="B770" s="139">
        <v>2110401</v>
      </c>
      <c r="C770" s="137" t="s">
        <v>1130</v>
      </c>
      <c r="D770" s="137"/>
      <c r="E770" s="138"/>
      <c r="F770" s="137" t="str">
        <f t="shared" si="26"/>
        <v/>
      </c>
      <c r="G770" s="135"/>
    </row>
    <row r="771" ht="16.15" customHeight="1" spans="1:7">
      <c r="A771" s="131">
        <f t="shared" ref="A771:A834" si="27">ROW()-5</f>
        <v>766</v>
      </c>
      <c r="B771" s="139">
        <v>2110402</v>
      </c>
      <c r="C771" s="137" t="s">
        <v>1131</v>
      </c>
      <c r="D771" s="137"/>
      <c r="E771" s="138">
        <v>1</v>
      </c>
      <c r="F771" s="137" t="str">
        <f t="shared" si="26"/>
        <v/>
      </c>
      <c r="G771" s="135"/>
    </row>
    <row r="772" ht="16.15" customHeight="1" spans="1:7">
      <c r="A772" s="131">
        <f t="shared" si="27"/>
        <v>767</v>
      </c>
      <c r="B772" s="139">
        <v>2110404</v>
      </c>
      <c r="C772" s="137" t="s">
        <v>1132</v>
      </c>
      <c r="D772" s="137"/>
      <c r="E772" s="138"/>
      <c r="F772" s="137" t="str">
        <f t="shared" si="26"/>
        <v/>
      </c>
      <c r="G772" s="135"/>
    </row>
    <row r="773" ht="16.15" customHeight="1" spans="1:7">
      <c r="A773" s="131">
        <f t="shared" si="27"/>
        <v>768</v>
      </c>
      <c r="B773" s="139">
        <v>2110499</v>
      </c>
      <c r="C773" s="137" t="s">
        <v>1133</v>
      </c>
      <c r="D773" s="137"/>
      <c r="E773" s="138"/>
      <c r="F773" s="137" t="str">
        <f t="shared" si="26"/>
        <v/>
      </c>
      <c r="G773" s="135"/>
    </row>
    <row r="774" ht="16.15" customHeight="1" spans="1:7">
      <c r="A774" s="131">
        <f t="shared" si="27"/>
        <v>769</v>
      </c>
      <c r="B774" s="136">
        <v>21105</v>
      </c>
      <c r="C774" s="137" t="s">
        <v>1134</v>
      </c>
      <c r="D774" s="137">
        <f>SUM(D775:D780)</f>
        <v>0</v>
      </c>
      <c r="E774" s="138">
        <f>SUM(E775:E780)</f>
        <v>0</v>
      </c>
      <c r="F774" s="137" t="str">
        <f t="shared" si="26"/>
        <v/>
      </c>
      <c r="G774" s="135"/>
    </row>
    <row r="775" ht="16.15" customHeight="1" spans="1:7">
      <c r="A775" s="131">
        <f t="shared" si="27"/>
        <v>770</v>
      </c>
      <c r="B775" s="139">
        <v>2110501</v>
      </c>
      <c r="C775" s="137" t="s">
        <v>1135</v>
      </c>
      <c r="D775" s="137"/>
      <c r="E775" s="138"/>
      <c r="F775" s="137" t="str">
        <f t="shared" si="26"/>
        <v/>
      </c>
      <c r="G775" s="135"/>
    </row>
    <row r="776" ht="16.15" customHeight="1" spans="1:7">
      <c r="A776" s="131">
        <f t="shared" si="27"/>
        <v>771</v>
      </c>
      <c r="B776" s="139">
        <v>2110502</v>
      </c>
      <c r="C776" s="137" t="s">
        <v>1136</v>
      </c>
      <c r="D776" s="137"/>
      <c r="E776" s="138"/>
      <c r="F776" s="137" t="str">
        <f t="shared" si="26"/>
        <v/>
      </c>
      <c r="G776" s="135"/>
    </row>
    <row r="777" ht="16.15" customHeight="1" spans="1:7">
      <c r="A777" s="131">
        <f t="shared" si="27"/>
        <v>772</v>
      </c>
      <c r="B777" s="139">
        <v>2110503</v>
      </c>
      <c r="C777" s="137" t="s">
        <v>1137</v>
      </c>
      <c r="D777" s="137"/>
      <c r="E777" s="138"/>
      <c r="F777" s="137" t="str">
        <f t="shared" si="26"/>
        <v/>
      </c>
      <c r="G777" s="135"/>
    </row>
    <row r="778" ht="16.15" customHeight="1" spans="1:7">
      <c r="A778" s="131">
        <f t="shared" si="27"/>
        <v>773</v>
      </c>
      <c r="B778" s="139">
        <v>2110506</v>
      </c>
      <c r="C778" s="137" t="s">
        <v>1138</v>
      </c>
      <c r="D778" s="137"/>
      <c r="E778" s="138"/>
      <c r="F778" s="137" t="str">
        <f t="shared" si="26"/>
        <v/>
      </c>
      <c r="G778" s="135"/>
    </row>
    <row r="779" ht="16.15" customHeight="1" spans="1:7">
      <c r="A779" s="131">
        <f t="shared" si="27"/>
        <v>774</v>
      </c>
      <c r="B779" s="139">
        <v>2110507</v>
      </c>
      <c r="C779" s="137" t="s">
        <v>1139</v>
      </c>
      <c r="D779" s="137"/>
      <c r="E779" s="138"/>
      <c r="F779" s="137" t="str">
        <f t="shared" si="26"/>
        <v/>
      </c>
      <c r="G779" s="135"/>
    </row>
    <row r="780" ht="16.15" customHeight="1" spans="1:7">
      <c r="A780" s="131">
        <f t="shared" si="27"/>
        <v>775</v>
      </c>
      <c r="B780" s="139">
        <v>2110599</v>
      </c>
      <c r="C780" s="137" t="s">
        <v>1140</v>
      </c>
      <c r="D780" s="137"/>
      <c r="E780" s="138"/>
      <c r="F780" s="137" t="str">
        <f t="shared" si="26"/>
        <v/>
      </c>
      <c r="G780" s="135"/>
    </row>
    <row r="781" ht="16.15" customHeight="1" spans="1:7">
      <c r="A781" s="131">
        <f t="shared" si="27"/>
        <v>776</v>
      </c>
      <c r="B781" s="136">
        <v>21106</v>
      </c>
      <c r="C781" s="137" t="s">
        <v>1141</v>
      </c>
      <c r="D781" s="137">
        <f>SUM(D782:D786)</f>
        <v>0</v>
      </c>
      <c r="E781" s="138">
        <f>SUM(E782:E786)</f>
        <v>0</v>
      </c>
      <c r="F781" s="137" t="str">
        <f t="shared" si="26"/>
        <v/>
      </c>
      <c r="G781" s="135"/>
    </row>
    <row r="782" ht="16.15" customHeight="1" spans="1:7">
      <c r="A782" s="131">
        <f t="shared" si="27"/>
        <v>777</v>
      </c>
      <c r="B782" s="139">
        <v>2110602</v>
      </c>
      <c r="C782" s="137" t="s">
        <v>1142</v>
      </c>
      <c r="D782" s="137"/>
      <c r="E782" s="138"/>
      <c r="F782" s="137" t="str">
        <f t="shared" si="26"/>
        <v/>
      </c>
      <c r="G782" s="135"/>
    </row>
    <row r="783" ht="16.15" customHeight="1" spans="1:7">
      <c r="A783" s="131">
        <f t="shared" si="27"/>
        <v>778</v>
      </c>
      <c r="B783" s="139">
        <v>2110603</v>
      </c>
      <c r="C783" s="137" t="s">
        <v>1143</v>
      </c>
      <c r="D783" s="137"/>
      <c r="E783" s="138"/>
      <c r="F783" s="137" t="str">
        <f t="shared" si="26"/>
        <v/>
      </c>
      <c r="G783" s="135"/>
    </row>
    <row r="784" ht="16.15" customHeight="1" spans="1:7">
      <c r="A784" s="131">
        <f t="shared" si="27"/>
        <v>779</v>
      </c>
      <c r="B784" s="139">
        <v>2110604</v>
      </c>
      <c r="C784" s="137" t="s">
        <v>1144</v>
      </c>
      <c r="D784" s="137"/>
      <c r="E784" s="138"/>
      <c r="F784" s="137" t="str">
        <f t="shared" si="26"/>
        <v/>
      </c>
      <c r="G784" s="135"/>
    </row>
    <row r="785" ht="16.15" customHeight="1" spans="1:7">
      <c r="A785" s="131">
        <f t="shared" si="27"/>
        <v>780</v>
      </c>
      <c r="B785" s="139">
        <v>2110605</v>
      </c>
      <c r="C785" s="137" t="s">
        <v>1145</v>
      </c>
      <c r="D785" s="137"/>
      <c r="E785" s="138"/>
      <c r="F785" s="137" t="str">
        <f t="shared" si="26"/>
        <v/>
      </c>
      <c r="G785" s="135"/>
    </row>
    <row r="786" ht="16.15" customHeight="1" spans="1:7">
      <c r="A786" s="131">
        <f t="shared" si="27"/>
        <v>781</v>
      </c>
      <c r="B786" s="139">
        <v>2110699</v>
      </c>
      <c r="C786" s="137" t="s">
        <v>1146</v>
      </c>
      <c r="D786" s="137"/>
      <c r="E786" s="138"/>
      <c r="F786" s="137" t="str">
        <f t="shared" si="26"/>
        <v/>
      </c>
      <c r="G786" s="135"/>
    </row>
    <row r="787" ht="16.15" customHeight="1" spans="1:7">
      <c r="A787" s="131">
        <f t="shared" si="27"/>
        <v>782</v>
      </c>
      <c r="B787" s="136">
        <v>21107</v>
      </c>
      <c r="C787" s="137" t="s">
        <v>1147</v>
      </c>
      <c r="D787" s="137">
        <f>SUM(D788:D789)</f>
        <v>0</v>
      </c>
      <c r="E787" s="138">
        <f>SUM(E788:E789)</f>
        <v>0</v>
      </c>
      <c r="F787" s="137" t="str">
        <f t="shared" si="26"/>
        <v/>
      </c>
      <c r="G787" s="135"/>
    </row>
    <row r="788" ht="16.15" customHeight="1" spans="1:7">
      <c r="A788" s="131">
        <f t="shared" si="27"/>
        <v>783</v>
      </c>
      <c r="B788" s="139">
        <v>2110704</v>
      </c>
      <c r="C788" s="137" t="s">
        <v>1148</v>
      </c>
      <c r="D788" s="137"/>
      <c r="E788" s="138"/>
      <c r="F788" s="137" t="str">
        <f t="shared" si="26"/>
        <v/>
      </c>
      <c r="G788" s="135"/>
    </row>
    <row r="789" ht="16.15" customHeight="1" spans="1:7">
      <c r="A789" s="131">
        <f t="shared" si="27"/>
        <v>784</v>
      </c>
      <c r="B789" s="139">
        <v>2110799</v>
      </c>
      <c r="C789" s="137" t="s">
        <v>1149</v>
      </c>
      <c r="D789" s="137"/>
      <c r="E789" s="138"/>
      <c r="F789" s="137" t="str">
        <f t="shared" si="26"/>
        <v/>
      </c>
      <c r="G789" s="135"/>
    </row>
    <row r="790" ht="16.15" customHeight="1" spans="1:7">
      <c r="A790" s="131">
        <f t="shared" si="27"/>
        <v>785</v>
      </c>
      <c r="B790" s="136">
        <v>21108</v>
      </c>
      <c r="C790" s="137" t="s">
        <v>1150</v>
      </c>
      <c r="D790" s="137">
        <f>SUM(D791:D792)</f>
        <v>0</v>
      </c>
      <c r="E790" s="138">
        <f>SUM(E791:E792)</f>
        <v>0</v>
      </c>
      <c r="F790" s="137" t="str">
        <f t="shared" si="26"/>
        <v/>
      </c>
      <c r="G790" s="135"/>
    </row>
    <row r="791" ht="16.15" customHeight="1" spans="1:7">
      <c r="A791" s="131">
        <f t="shared" si="27"/>
        <v>786</v>
      </c>
      <c r="B791" s="139">
        <v>2110804</v>
      </c>
      <c r="C791" s="137" t="s">
        <v>1151</v>
      </c>
      <c r="D791" s="137"/>
      <c r="E791" s="138"/>
      <c r="F791" s="137" t="str">
        <f t="shared" si="26"/>
        <v/>
      </c>
      <c r="G791" s="135"/>
    </row>
    <row r="792" ht="16.15" customHeight="1" spans="1:7">
      <c r="A792" s="131">
        <f t="shared" si="27"/>
        <v>787</v>
      </c>
      <c r="B792" s="139">
        <v>2110899</v>
      </c>
      <c r="C792" s="137" t="s">
        <v>1152</v>
      </c>
      <c r="D792" s="137"/>
      <c r="E792" s="138"/>
      <c r="F792" s="137" t="str">
        <f t="shared" si="26"/>
        <v/>
      </c>
      <c r="G792" s="135"/>
    </row>
    <row r="793" ht="16.15" customHeight="1" spans="1:7">
      <c r="A793" s="131">
        <f t="shared" si="27"/>
        <v>788</v>
      </c>
      <c r="B793" s="136">
        <v>21109</v>
      </c>
      <c r="C793" s="137" t="s">
        <v>1153</v>
      </c>
      <c r="D793" s="137">
        <f>SUM(D794)</f>
        <v>0</v>
      </c>
      <c r="E793" s="138">
        <f>SUM(E794)</f>
        <v>0</v>
      </c>
      <c r="F793" s="137" t="str">
        <f t="shared" si="26"/>
        <v/>
      </c>
      <c r="G793" s="135"/>
    </row>
    <row r="794" ht="16.15" customHeight="1" spans="1:7">
      <c r="A794" s="131">
        <f t="shared" si="27"/>
        <v>789</v>
      </c>
      <c r="B794" s="139">
        <v>2110901</v>
      </c>
      <c r="C794" s="137" t="s">
        <v>1154</v>
      </c>
      <c r="D794" s="137"/>
      <c r="E794" s="138"/>
      <c r="F794" s="137" t="str">
        <f t="shared" si="26"/>
        <v/>
      </c>
      <c r="G794" s="135"/>
    </row>
    <row r="795" ht="16.15" customHeight="1" spans="1:7">
      <c r="A795" s="131">
        <f t="shared" si="27"/>
        <v>790</v>
      </c>
      <c r="B795" s="136">
        <v>21110</v>
      </c>
      <c r="C795" s="137" t="s">
        <v>1155</v>
      </c>
      <c r="D795" s="137">
        <f>SUM(D796)</f>
        <v>0</v>
      </c>
      <c r="E795" s="138">
        <f>SUM(E796)</f>
        <v>0</v>
      </c>
      <c r="F795" s="137" t="str">
        <f t="shared" si="26"/>
        <v/>
      </c>
      <c r="G795" s="135"/>
    </row>
    <row r="796" ht="16.15" customHeight="1" spans="1:7">
      <c r="A796" s="131">
        <f t="shared" si="27"/>
        <v>791</v>
      </c>
      <c r="B796" s="139">
        <v>2111001</v>
      </c>
      <c r="C796" s="137" t="s">
        <v>1156</v>
      </c>
      <c r="D796" s="137"/>
      <c r="E796" s="138"/>
      <c r="F796" s="137" t="str">
        <f t="shared" si="26"/>
        <v/>
      </c>
      <c r="G796" s="135"/>
    </row>
    <row r="797" ht="16.15" customHeight="1" spans="1:7">
      <c r="A797" s="131">
        <f t="shared" si="27"/>
        <v>792</v>
      </c>
      <c r="B797" s="136">
        <v>21111</v>
      </c>
      <c r="C797" s="137" t="s">
        <v>1157</v>
      </c>
      <c r="D797" s="137">
        <f>SUM(D798:D802)</f>
        <v>0</v>
      </c>
      <c r="E797" s="138">
        <f>SUM(E798:E802)</f>
        <v>0</v>
      </c>
      <c r="F797" s="137" t="str">
        <f t="shared" si="26"/>
        <v/>
      </c>
      <c r="G797" s="135"/>
    </row>
    <row r="798" ht="16.15" customHeight="1" spans="1:7">
      <c r="A798" s="131">
        <f t="shared" si="27"/>
        <v>793</v>
      </c>
      <c r="B798" s="139">
        <v>2111101</v>
      </c>
      <c r="C798" s="137" t="s">
        <v>1158</v>
      </c>
      <c r="D798" s="137"/>
      <c r="E798" s="138"/>
      <c r="F798" s="137" t="str">
        <f t="shared" si="26"/>
        <v/>
      </c>
      <c r="G798" s="135"/>
    </row>
    <row r="799" ht="16.15" customHeight="1" spans="1:7">
      <c r="A799" s="131">
        <f t="shared" si="27"/>
        <v>794</v>
      </c>
      <c r="B799" s="139">
        <v>2111102</v>
      </c>
      <c r="C799" s="137" t="s">
        <v>1159</v>
      </c>
      <c r="D799" s="137"/>
      <c r="E799" s="138"/>
      <c r="F799" s="137" t="str">
        <f t="shared" si="26"/>
        <v/>
      </c>
      <c r="G799" s="135"/>
    </row>
    <row r="800" ht="16.15" customHeight="1" spans="1:7">
      <c r="A800" s="131">
        <f t="shared" si="27"/>
        <v>795</v>
      </c>
      <c r="B800" s="139">
        <v>2111103</v>
      </c>
      <c r="C800" s="137" t="s">
        <v>1160</v>
      </c>
      <c r="D800" s="137"/>
      <c r="E800" s="138"/>
      <c r="F800" s="137" t="str">
        <f t="shared" si="26"/>
        <v/>
      </c>
      <c r="G800" s="135"/>
    </row>
    <row r="801" ht="16.15" customHeight="1" spans="1:7">
      <c r="A801" s="131">
        <f t="shared" si="27"/>
        <v>796</v>
      </c>
      <c r="B801" s="139">
        <v>2111104</v>
      </c>
      <c r="C801" s="137" t="s">
        <v>1161</v>
      </c>
      <c r="D801" s="137"/>
      <c r="E801" s="138"/>
      <c r="F801" s="137" t="str">
        <f t="shared" si="26"/>
        <v/>
      </c>
      <c r="G801" s="135"/>
    </row>
    <row r="802" ht="16.15" customHeight="1" spans="1:7">
      <c r="A802" s="131">
        <f t="shared" si="27"/>
        <v>797</v>
      </c>
      <c r="B802" s="139">
        <v>2111199</v>
      </c>
      <c r="C802" s="137" t="s">
        <v>1162</v>
      </c>
      <c r="D802" s="137"/>
      <c r="E802" s="138"/>
      <c r="F802" s="137" t="str">
        <f t="shared" si="26"/>
        <v/>
      </c>
      <c r="G802" s="135"/>
    </row>
    <row r="803" ht="16.15" customHeight="1" spans="1:7">
      <c r="A803" s="131">
        <f t="shared" si="27"/>
        <v>798</v>
      </c>
      <c r="B803" s="136">
        <v>21112</v>
      </c>
      <c r="C803" s="137" t="s">
        <v>1163</v>
      </c>
      <c r="D803" s="137">
        <f>SUM(D804)</f>
        <v>0</v>
      </c>
      <c r="E803" s="138">
        <f>SUM(E804)</f>
        <v>0</v>
      </c>
      <c r="F803" s="137" t="str">
        <f t="shared" si="26"/>
        <v/>
      </c>
      <c r="G803" s="135"/>
    </row>
    <row r="804" ht="16.15" customHeight="1" spans="1:7">
      <c r="A804" s="131">
        <f t="shared" si="27"/>
        <v>799</v>
      </c>
      <c r="B804" s="139">
        <v>2111201</v>
      </c>
      <c r="C804" s="137" t="s">
        <v>1164</v>
      </c>
      <c r="D804" s="137"/>
      <c r="E804" s="138"/>
      <c r="F804" s="137" t="str">
        <f t="shared" si="26"/>
        <v/>
      </c>
      <c r="G804" s="135"/>
    </row>
    <row r="805" ht="16.15" customHeight="1" spans="1:7">
      <c r="A805" s="131">
        <f t="shared" si="27"/>
        <v>800</v>
      </c>
      <c r="B805" s="136">
        <v>21113</v>
      </c>
      <c r="C805" s="137" t="s">
        <v>1165</v>
      </c>
      <c r="D805" s="137">
        <f>SUM(D806)</f>
        <v>0</v>
      </c>
      <c r="E805" s="138">
        <f>SUM(E806)</f>
        <v>0</v>
      </c>
      <c r="F805" s="137" t="str">
        <f t="shared" si="26"/>
        <v/>
      </c>
      <c r="G805" s="135"/>
    </row>
    <row r="806" ht="16.15" customHeight="1" spans="1:7">
      <c r="A806" s="131">
        <f t="shared" si="27"/>
        <v>801</v>
      </c>
      <c r="B806" s="139">
        <v>2111301</v>
      </c>
      <c r="C806" s="137" t="s">
        <v>1166</v>
      </c>
      <c r="D806" s="137"/>
      <c r="E806" s="138"/>
      <c r="F806" s="137" t="str">
        <f t="shared" si="26"/>
        <v/>
      </c>
      <c r="G806" s="135"/>
    </row>
    <row r="807" ht="16.15" customHeight="1" spans="1:7">
      <c r="A807" s="131">
        <f t="shared" si="27"/>
        <v>802</v>
      </c>
      <c r="B807" s="136">
        <v>21114</v>
      </c>
      <c r="C807" s="137" t="s">
        <v>1167</v>
      </c>
      <c r="D807" s="137">
        <f>SUM(D808:D821)</f>
        <v>0</v>
      </c>
      <c r="E807" s="138">
        <f>SUM(E808:E821)</f>
        <v>0</v>
      </c>
      <c r="F807" s="137" t="str">
        <f t="shared" si="26"/>
        <v/>
      </c>
      <c r="G807" s="135"/>
    </row>
    <row r="808" ht="16.15" customHeight="1" spans="1:7">
      <c r="A808" s="131">
        <f t="shared" si="27"/>
        <v>803</v>
      </c>
      <c r="B808" s="139">
        <v>2111401</v>
      </c>
      <c r="C808" s="137" t="s">
        <v>1002</v>
      </c>
      <c r="D808" s="137"/>
      <c r="E808" s="138"/>
      <c r="F808" s="137" t="str">
        <f t="shared" si="26"/>
        <v/>
      </c>
      <c r="G808" s="135"/>
    </row>
    <row r="809" ht="16.15" customHeight="1" spans="1:7">
      <c r="A809" s="131">
        <f t="shared" si="27"/>
        <v>804</v>
      </c>
      <c r="B809" s="139">
        <v>2111402</v>
      </c>
      <c r="C809" s="137" t="s">
        <v>1003</v>
      </c>
      <c r="D809" s="137"/>
      <c r="E809" s="138"/>
      <c r="F809" s="137" t="str">
        <f t="shared" si="26"/>
        <v/>
      </c>
      <c r="G809" s="135"/>
    </row>
    <row r="810" ht="16.15" customHeight="1" spans="1:7">
      <c r="A810" s="131">
        <f t="shared" si="27"/>
        <v>805</v>
      </c>
      <c r="B810" s="139">
        <v>2111403</v>
      </c>
      <c r="C810" s="137" t="s">
        <v>1004</v>
      </c>
      <c r="D810" s="137"/>
      <c r="E810" s="138"/>
      <c r="F810" s="137" t="str">
        <f t="shared" si="26"/>
        <v/>
      </c>
      <c r="G810" s="135"/>
    </row>
    <row r="811" ht="16.15" customHeight="1" spans="1:7">
      <c r="A811" s="131">
        <f t="shared" si="27"/>
        <v>806</v>
      </c>
      <c r="B811" s="139">
        <v>2111404</v>
      </c>
      <c r="C811" s="137" t="s">
        <v>1168</v>
      </c>
      <c r="D811" s="137"/>
      <c r="E811" s="138"/>
      <c r="F811" s="137" t="str">
        <f t="shared" si="26"/>
        <v/>
      </c>
      <c r="G811" s="135"/>
    </row>
    <row r="812" ht="16.15" customHeight="1" spans="1:7">
      <c r="A812" s="131">
        <f t="shared" si="27"/>
        <v>807</v>
      </c>
      <c r="B812" s="139">
        <v>2111405</v>
      </c>
      <c r="C812" s="137" t="s">
        <v>1169</v>
      </c>
      <c r="D812" s="137"/>
      <c r="E812" s="138"/>
      <c r="F812" s="137" t="str">
        <f t="shared" si="26"/>
        <v/>
      </c>
      <c r="G812" s="135"/>
    </row>
    <row r="813" ht="16.15" customHeight="1" spans="1:7">
      <c r="A813" s="131">
        <f t="shared" si="27"/>
        <v>808</v>
      </c>
      <c r="B813" s="139">
        <v>2111406</v>
      </c>
      <c r="C813" s="137" t="s">
        <v>1170</v>
      </c>
      <c r="D813" s="137"/>
      <c r="E813" s="138"/>
      <c r="F813" s="137" t="str">
        <f t="shared" si="26"/>
        <v/>
      </c>
      <c r="G813" s="135"/>
    </row>
    <row r="814" ht="16.15" customHeight="1" spans="1:7">
      <c r="A814" s="131">
        <f t="shared" si="27"/>
        <v>809</v>
      </c>
      <c r="B814" s="139">
        <v>2111407</v>
      </c>
      <c r="C814" s="137" t="s">
        <v>1171</v>
      </c>
      <c r="D814" s="137"/>
      <c r="E814" s="138"/>
      <c r="F814" s="137" t="str">
        <f t="shared" si="26"/>
        <v/>
      </c>
      <c r="G814" s="135"/>
    </row>
    <row r="815" ht="16.15" customHeight="1" spans="1:7">
      <c r="A815" s="131">
        <f t="shared" si="27"/>
        <v>810</v>
      </c>
      <c r="B815" s="139">
        <v>2111408</v>
      </c>
      <c r="C815" s="137" t="s">
        <v>1172</v>
      </c>
      <c r="D815" s="137"/>
      <c r="E815" s="138"/>
      <c r="F815" s="137" t="str">
        <f t="shared" si="26"/>
        <v/>
      </c>
      <c r="G815" s="135"/>
    </row>
    <row r="816" ht="16.15" customHeight="1" spans="1:7">
      <c r="A816" s="131">
        <f t="shared" si="27"/>
        <v>811</v>
      </c>
      <c r="B816" s="139">
        <v>2111409</v>
      </c>
      <c r="C816" s="137" t="s">
        <v>1173</v>
      </c>
      <c r="D816" s="137"/>
      <c r="E816" s="138"/>
      <c r="F816" s="137" t="str">
        <f t="shared" si="26"/>
        <v/>
      </c>
      <c r="G816" s="135"/>
    </row>
    <row r="817" ht="16.15" customHeight="1" spans="1:7">
      <c r="A817" s="131">
        <f t="shared" si="27"/>
        <v>812</v>
      </c>
      <c r="B817" s="139">
        <v>2111410</v>
      </c>
      <c r="C817" s="137" t="s">
        <v>1174</v>
      </c>
      <c r="D817" s="137"/>
      <c r="E817" s="138"/>
      <c r="F817" s="137" t="str">
        <f t="shared" si="26"/>
        <v/>
      </c>
      <c r="G817" s="135"/>
    </row>
    <row r="818" ht="16.15" customHeight="1" spans="1:7">
      <c r="A818" s="131">
        <f t="shared" si="27"/>
        <v>813</v>
      </c>
      <c r="B818" s="139">
        <v>2111411</v>
      </c>
      <c r="C818" s="137" t="s">
        <v>1094</v>
      </c>
      <c r="D818" s="137"/>
      <c r="E818" s="138"/>
      <c r="F818" s="137" t="str">
        <f t="shared" si="26"/>
        <v/>
      </c>
      <c r="G818" s="135"/>
    </row>
    <row r="819" ht="16.15" customHeight="1" spans="1:7">
      <c r="A819" s="131">
        <f t="shared" si="27"/>
        <v>814</v>
      </c>
      <c r="B819" s="139">
        <v>2111413</v>
      </c>
      <c r="C819" s="137" t="s">
        <v>1175</v>
      </c>
      <c r="D819" s="137"/>
      <c r="E819" s="138"/>
      <c r="F819" s="137" t="str">
        <f t="shared" si="26"/>
        <v/>
      </c>
      <c r="G819" s="135"/>
    </row>
    <row r="820" ht="16.15" customHeight="1" spans="1:7">
      <c r="A820" s="131">
        <f t="shared" si="27"/>
        <v>815</v>
      </c>
      <c r="B820" s="139">
        <v>2111450</v>
      </c>
      <c r="C820" s="137" t="s">
        <v>1033</v>
      </c>
      <c r="D820" s="137"/>
      <c r="E820" s="138"/>
      <c r="F820" s="137" t="str">
        <f t="shared" si="26"/>
        <v/>
      </c>
      <c r="G820" s="135"/>
    </row>
    <row r="821" ht="16.15" customHeight="1" spans="1:7">
      <c r="A821" s="131">
        <f t="shared" si="27"/>
        <v>816</v>
      </c>
      <c r="B821" s="139">
        <v>2111499</v>
      </c>
      <c r="C821" s="137" t="s">
        <v>1176</v>
      </c>
      <c r="D821" s="137"/>
      <c r="E821" s="138"/>
      <c r="F821" s="137" t="str">
        <f t="shared" si="26"/>
        <v/>
      </c>
      <c r="G821" s="135"/>
    </row>
    <row r="822" ht="16.15" customHeight="1" spans="1:7">
      <c r="A822" s="131">
        <f t="shared" si="27"/>
        <v>817</v>
      </c>
      <c r="B822" s="136">
        <v>21199</v>
      </c>
      <c r="C822" s="137" t="s">
        <v>1177</v>
      </c>
      <c r="D822" s="137">
        <f>SUM(D823)</f>
        <v>0</v>
      </c>
      <c r="E822" s="138">
        <f>SUM(E823)</f>
        <v>0</v>
      </c>
      <c r="F822" s="137" t="str">
        <f t="shared" si="26"/>
        <v/>
      </c>
      <c r="G822" s="135"/>
    </row>
    <row r="823" ht="16.15" customHeight="1" spans="1:7">
      <c r="A823" s="131">
        <f t="shared" si="27"/>
        <v>818</v>
      </c>
      <c r="B823" s="139">
        <v>2119999</v>
      </c>
      <c r="C823" s="137" t="s">
        <v>1178</v>
      </c>
      <c r="D823" s="137"/>
      <c r="E823" s="138"/>
      <c r="F823" s="137" t="str">
        <f t="shared" si="26"/>
        <v/>
      </c>
      <c r="G823" s="135"/>
    </row>
    <row r="824" ht="16.15" customHeight="1" spans="1:7">
      <c r="A824" s="131">
        <f t="shared" si="27"/>
        <v>819</v>
      </c>
      <c r="B824" s="132">
        <v>212</v>
      </c>
      <c r="C824" s="133" t="s">
        <v>1179</v>
      </c>
      <c r="D824" s="133">
        <f>D825+D836+D838+D841+D843+D845</f>
        <v>42.1</v>
      </c>
      <c r="E824" s="134">
        <f>E825+E836+E838+E841+E843+E845</f>
        <v>57</v>
      </c>
      <c r="F824" s="133">
        <f t="shared" si="26"/>
        <v>135.391923990499</v>
      </c>
      <c r="G824" s="135"/>
    </row>
    <row r="825" ht="16.15" customHeight="1" spans="1:7">
      <c r="A825" s="131">
        <f t="shared" si="27"/>
        <v>820</v>
      </c>
      <c r="B825" s="136">
        <v>21201</v>
      </c>
      <c r="C825" s="137" t="s">
        <v>1180</v>
      </c>
      <c r="D825" s="137">
        <f>SUM(D826:D835)</f>
        <v>0</v>
      </c>
      <c r="E825" s="138">
        <f>SUM(E826:E835)</f>
        <v>0</v>
      </c>
      <c r="F825" s="137" t="str">
        <f t="shared" si="26"/>
        <v/>
      </c>
      <c r="G825" s="135"/>
    </row>
    <row r="826" ht="16.15" customHeight="1" spans="1:7">
      <c r="A826" s="131">
        <f t="shared" si="27"/>
        <v>821</v>
      </c>
      <c r="B826" s="139">
        <v>2120101</v>
      </c>
      <c r="C826" s="137" t="s">
        <v>1002</v>
      </c>
      <c r="D826" s="137"/>
      <c r="E826" s="138"/>
      <c r="F826" s="137" t="str">
        <f t="shared" si="26"/>
        <v/>
      </c>
      <c r="G826" s="135"/>
    </row>
    <row r="827" ht="16.15" customHeight="1" spans="1:7">
      <c r="A827" s="131">
        <f t="shared" si="27"/>
        <v>822</v>
      </c>
      <c r="B827" s="139">
        <v>2120102</v>
      </c>
      <c r="C827" s="137" t="s">
        <v>1003</v>
      </c>
      <c r="D827" s="137"/>
      <c r="E827" s="138"/>
      <c r="F827" s="137" t="str">
        <f t="shared" si="26"/>
        <v/>
      </c>
      <c r="G827" s="135"/>
    </row>
    <row r="828" ht="16.15" customHeight="1" spans="1:7">
      <c r="A828" s="131">
        <f t="shared" si="27"/>
        <v>823</v>
      </c>
      <c r="B828" s="139">
        <v>2120103</v>
      </c>
      <c r="C828" s="137" t="s">
        <v>1004</v>
      </c>
      <c r="D828" s="137"/>
      <c r="E828" s="138"/>
      <c r="F828" s="137" t="str">
        <f t="shared" si="26"/>
        <v/>
      </c>
      <c r="G828" s="135"/>
    </row>
    <row r="829" ht="16.15" customHeight="1" spans="1:7">
      <c r="A829" s="131">
        <f t="shared" si="27"/>
        <v>824</v>
      </c>
      <c r="B829" s="139">
        <v>2120104</v>
      </c>
      <c r="C829" s="137" t="s">
        <v>1181</v>
      </c>
      <c r="D829" s="137"/>
      <c r="E829" s="138"/>
      <c r="F829" s="137" t="str">
        <f t="shared" si="26"/>
        <v/>
      </c>
      <c r="G829" s="135"/>
    </row>
    <row r="830" ht="16.15" customHeight="1" spans="1:7">
      <c r="A830" s="131">
        <f t="shared" si="27"/>
        <v>825</v>
      </c>
      <c r="B830" s="139">
        <v>2120105</v>
      </c>
      <c r="C830" s="137" t="s">
        <v>1182</v>
      </c>
      <c r="D830" s="137"/>
      <c r="E830" s="138"/>
      <c r="F830" s="137" t="str">
        <f t="shared" ref="F830:F893" si="28">IF(D830=0,"",E830/D830*100)</f>
        <v/>
      </c>
      <c r="G830" s="135"/>
    </row>
    <row r="831" ht="16.15" customHeight="1" spans="1:7">
      <c r="A831" s="131">
        <f t="shared" si="27"/>
        <v>826</v>
      </c>
      <c r="B831" s="139">
        <v>2120106</v>
      </c>
      <c r="C831" s="137" t="s">
        <v>1183</v>
      </c>
      <c r="D831" s="137"/>
      <c r="E831" s="138"/>
      <c r="F831" s="137" t="str">
        <f t="shared" si="28"/>
        <v/>
      </c>
      <c r="G831" s="135"/>
    </row>
    <row r="832" ht="16.15" customHeight="1" spans="1:7">
      <c r="A832" s="131">
        <f t="shared" si="27"/>
        <v>827</v>
      </c>
      <c r="B832" s="139">
        <v>2120107</v>
      </c>
      <c r="C832" s="137" t="s">
        <v>1184</v>
      </c>
      <c r="D832" s="137"/>
      <c r="E832" s="138"/>
      <c r="F832" s="137" t="str">
        <f t="shared" si="28"/>
        <v/>
      </c>
      <c r="G832" s="135"/>
    </row>
    <row r="833" ht="16.15" customHeight="1" spans="1:7">
      <c r="A833" s="131">
        <f t="shared" si="27"/>
        <v>828</v>
      </c>
      <c r="B833" s="139">
        <v>2120109</v>
      </c>
      <c r="C833" s="137" t="s">
        <v>1185</v>
      </c>
      <c r="D833" s="137"/>
      <c r="E833" s="138"/>
      <c r="F833" s="137" t="str">
        <f t="shared" si="28"/>
        <v/>
      </c>
      <c r="G833" s="135"/>
    </row>
    <row r="834" ht="16.15" customHeight="1" spans="1:7">
      <c r="A834" s="131">
        <f t="shared" si="27"/>
        <v>829</v>
      </c>
      <c r="B834" s="139">
        <v>2120110</v>
      </c>
      <c r="C834" s="137" t="s">
        <v>1186</v>
      </c>
      <c r="D834" s="137"/>
      <c r="E834" s="138"/>
      <c r="F834" s="137" t="str">
        <f t="shared" si="28"/>
        <v/>
      </c>
      <c r="G834" s="135"/>
    </row>
    <row r="835" ht="16.15" customHeight="1" spans="1:7">
      <c r="A835" s="131">
        <f t="shared" ref="A835:A898" si="29">ROW()-5</f>
        <v>830</v>
      </c>
      <c r="B835" s="139">
        <v>2120199</v>
      </c>
      <c r="C835" s="137" t="s">
        <v>1187</v>
      </c>
      <c r="D835" s="137"/>
      <c r="E835" s="138"/>
      <c r="F835" s="137" t="str">
        <f t="shared" si="28"/>
        <v/>
      </c>
      <c r="G835" s="135"/>
    </row>
    <row r="836" ht="16.15" customHeight="1" spans="1:7">
      <c r="A836" s="131">
        <f t="shared" si="29"/>
        <v>831</v>
      </c>
      <c r="B836" s="136">
        <v>21202</v>
      </c>
      <c r="C836" s="137" t="s">
        <v>1188</v>
      </c>
      <c r="D836" s="137">
        <f>SUM(D837)</f>
        <v>0</v>
      </c>
      <c r="E836" s="138">
        <f>SUM(E837)</f>
        <v>0</v>
      </c>
      <c r="F836" s="137" t="str">
        <f t="shared" si="28"/>
        <v/>
      </c>
      <c r="G836" s="135"/>
    </row>
    <row r="837" ht="16.15" customHeight="1" spans="1:7">
      <c r="A837" s="131">
        <f t="shared" si="29"/>
        <v>832</v>
      </c>
      <c r="B837" s="139">
        <v>2120201</v>
      </c>
      <c r="C837" s="137" t="s">
        <v>1189</v>
      </c>
      <c r="D837" s="137"/>
      <c r="E837" s="138"/>
      <c r="F837" s="137" t="str">
        <f t="shared" si="28"/>
        <v/>
      </c>
      <c r="G837" s="135"/>
    </row>
    <row r="838" ht="16.15" customHeight="1" spans="1:7">
      <c r="A838" s="131">
        <f t="shared" si="29"/>
        <v>833</v>
      </c>
      <c r="B838" s="136">
        <v>21203</v>
      </c>
      <c r="C838" s="137" t="s">
        <v>1190</v>
      </c>
      <c r="D838" s="137">
        <f>SUM(D839:D840)</f>
        <v>42.1</v>
      </c>
      <c r="E838" s="138">
        <f>SUM(E839:E840)</f>
        <v>57</v>
      </c>
      <c r="F838" s="137">
        <f t="shared" si="28"/>
        <v>135.391923990499</v>
      </c>
      <c r="G838" s="135"/>
    </row>
    <row r="839" ht="16.15" customHeight="1" spans="1:7">
      <c r="A839" s="131">
        <f t="shared" si="29"/>
        <v>834</v>
      </c>
      <c r="B839" s="139">
        <v>2120303</v>
      </c>
      <c r="C839" s="137" t="s">
        <v>1191</v>
      </c>
      <c r="D839" s="137">
        <v>42.1</v>
      </c>
      <c r="E839" s="138">
        <v>57</v>
      </c>
      <c r="F839" s="137">
        <f t="shared" si="28"/>
        <v>135.391923990499</v>
      </c>
      <c r="G839" s="135"/>
    </row>
    <row r="840" ht="16.15" customHeight="1" spans="1:7">
      <c r="A840" s="131">
        <f t="shared" si="29"/>
        <v>835</v>
      </c>
      <c r="B840" s="139">
        <v>2120399</v>
      </c>
      <c r="C840" s="137" t="s">
        <v>1192</v>
      </c>
      <c r="D840" s="137"/>
      <c r="E840" s="138"/>
      <c r="F840" s="137" t="str">
        <f t="shared" si="28"/>
        <v/>
      </c>
      <c r="G840" s="135"/>
    </row>
    <row r="841" ht="16.15" customHeight="1" spans="1:7">
      <c r="A841" s="131">
        <f t="shared" si="29"/>
        <v>836</v>
      </c>
      <c r="B841" s="136">
        <v>21205</v>
      </c>
      <c r="C841" s="137" t="s">
        <v>1193</v>
      </c>
      <c r="D841" s="137">
        <f>SUM(D842)</f>
        <v>0</v>
      </c>
      <c r="E841" s="138">
        <f>SUM(E842)</f>
        <v>0</v>
      </c>
      <c r="F841" s="137" t="str">
        <f t="shared" si="28"/>
        <v/>
      </c>
      <c r="G841" s="135"/>
    </row>
    <row r="842" ht="16.15" customHeight="1" spans="1:7">
      <c r="A842" s="131">
        <f t="shared" si="29"/>
        <v>837</v>
      </c>
      <c r="B842" s="139">
        <v>2120501</v>
      </c>
      <c r="C842" s="137" t="s">
        <v>1194</v>
      </c>
      <c r="D842" s="137"/>
      <c r="E842" s="138"/>
      <c r="F842" s="137" t="str">
        <f t="shared" si="28"/>
        <v/>
      </c>
      <c r="G842" s="135"/>
    </row>
    <row r="843" ht="16.15" customHeight="1" spans="1:7">
      <c r="A843" s="131">
        <f t="shared" si="29"/>
        <v>838</v>
      </c>
      <c r="B843" s="136">
        <v>21206</v>
      </c>
      <c r="C843" s="137" t="s">
        <v>1195</v>
      </c>
      <c r="D843" s="137">
        <f>SUM(D844)</f>
        <v>0</v>
      </c>
      <c r="E843" s="138">
        <f>SUM(E844)</f>
        <v>0</v>
      </c>
      <c r="F843" s="137" t="str">
        <f t="shared" si="28"/>
        <v/>
      </c>
      <c r="G843" s="135"/>
    </row>
    <row r="844" ht="16.15" customHeight="1" spans="1:7">
      <c r="A844" s="131">
        <f t="shared" si="29"/>
        <v>839</v>
      </c>
      <c r="B844" s="139">
        <v>2120601</v>
      </c>
      <c r="C844" s="137" t="s">
        <v>1196</v>
      </c>
      <c r="D844" s="137"/>
      <c r="E844" s="138"/>
      <c r="F844" s="137" t="str">
        <f t="shared" si="28"/>
        <v/>
      </c>
      <c r="G844" s="135"/>
    </row>
    <row r="845" ht="16.15" customHeight="1" spans="1:7">
      <c r="A845" s="131">
        <f t="shared" si="29"/>
        <v>840</v>
      </c>
      <c r="B845" s="136">
        <v>21299</v>
      </c>
      <c r="C845" s="137" t="s">
        <v>1197</v>
      </c>
      <c r="D845" s="137">
        <f>SUM(D846)</f>
        <v>0</v>
      </c>
      <c r="E845" s="138">
        <f>SUM(E846)</f>
        <v>0</v>
      </c>
      <c r="F845" s="137" t="str">
        <f t="shared" si="28"/>
        <v/>
      </c>
      <c r="G845" s="135"/>
    </row>
    <row r="846" ht="16.15" customHeight="1" spans="1:7">
      <c r="A846" s="131">
        <f t="shared" si="29"/>
        <v>841</v>
      </c>
      <c r="B846" s="139">
        <v>2129999</v>
      </c>
      <c r="C846" s="137" t="s">
        <v>1198</v>
      </c>
      <c r="D846" s="137"/>
      <c r="E846" s="138"/>
      <c r="F846" s="137" t="str">
        <f t="shared" si="28"/>
        <v/>
      </c>
      <c r="G846" s="135"/>
    </row>
    <row r="847" ht="16.15" customHeight="1" spans="1:7">
      <c r="A847" s="131">
        <f t="shared" si="29"/>
        <v>842</v>
      </c>
      <c r="B847" s="132">
        <v>213</v>
      </c>
      <c r="C847" s="133" t="s">
        <v>1199</v>
      </c>
      <c r="D847" s="133">
        <f>D848+D874+D899+D927+D938+D945+D952+D955</f>
        <v>892.08</v>
      </c>
      <c r="E847" s="134">
        <f>E848+E874+E899+E927+E938+E945+E952+E955</f>
        <v>240.9962</v>
      </c>
      <c r="F847" s="133">
        <f t="shared" si="28"/>
        <v>27.0150883328849</v>
      </c>
      <c r="G847" s="135"/>
    </row>
    <row r="848" ht="16.15" customHeight="1" spans="1:7">
      <c r="A848" s="131">
        <f t="shared" si="29"/>
        <v>843</v>
      </c>
      <c r="B848" s="136">
        <v>21301</v>
      </c>
      <c r="C848" s="137" t="s">
        <v>1200</v>
      </c>
      <c r="D848" s="137">
        <f>SUM(D849:D873)</f>
        <v>227.64</v>
      </c>
      <c r="E848" s="138">
        <f>SUM(E849:E873)</f>
        <v>116.1</v>
      </c>
      <c r="F848" s="137">
        <f t="shared" si="28"/>
        <v>51.0015814443859</v>
      </c>
      <c r="G848" s="135"/>
    </row>
    <row r="849" ht="16.15" customHeight="1" spans="1:7">
      <c r="A849" s="131">
        <f t="shared" si="29"/>
        <v>844</v>
      </c>
      <c r="B849" s="139">
        <v>2130101</v>
      </c>
      <c r="C849" s="137" t="s">
        <v>1002</v>
      </c>
      <c r="D849" s="137"/>
      <c r="E849" s="138"/>
      <c r="F849" s="137" t="str">
        <f t="shared" si="28"/>
        <v/>
      </c>
      <c r="G849" s="135"/>
    </row>
    <row r="850" ht="16.15" customHeight="1" spans="1:7">
      <c r="A850" s="131">
        <f t="shared" si="29"/>
        <v>845</v>
      </c>
      <c r="B850" s="139">
        <v>2130102</v>
      </c>
      <c r="C850" s="137" t="s">
        <v>1003</v>
      </c>
      <c r="D850" s="137"/>
      <c r="E850" s="138"/>
      <c r="F850" s="137" t="str">
        <f t="shared" si="28"/>
        <v/>
      </c>
      <c r="G850" s="135"/>
    </row>
    <row r="851" ht="16.15" customHeight="1" spans="1:7">
      <c r="A851" s="131">
        <f t="shared" si="29"/>
        <v>846</v>
      </c>
      <c r="B851" s="139">
        <v>2130103</v>
      </c>
      <c r="C851" s="137" t="s">
        <v>1004</v>
      </c>
      <c r="D851" s="137"/>
      <c r="E851" s="138"/>
      <c r="F851" s="137" t="str">
        <f t="shared" si="28"/>
        <v/>
      </c>
      <c r="G851" s="135"/>
    </row>
    <row r="852" ht="16.15" customHeight="1" spans="1:7">
      <c r="A852" s="131">
        <f t="shared" si="29"/>
        <v>847</v>
      </c>
      <c r="B852" s="139">
        <v>2130104</v>
      </c>
      <c r="C852" s="137" t="s">
        <v>1033</v>
      </c>
      <c r="D852" s="137">
        <v>114.2</v>
      </c>
      <c r="E852" s="138">
        <v>116.1</v>
      </c>
      <c r="F852" s="137">
        <f t="shared" si="28"/>
        <v>101.663747810858</v>
      </c>
      <c r="G852" s="135"/>
    </row>
    <row r="853" ht="16.15" customHeight="1" spans="1:7">
      <c r="A853" s="131">
        <f t="shared" si="29"/>
        <v>848</v>
      </c>
      <c r="B853" s="139">
        <v>2130105</v>
      </c>
      <c r="C853" s="137" t="s">
        <v>1201</v>
      </c>
      <c r="D853" s="137">
        <v>10</v>
      </c>
      <c r="E853" s="138"/>
      <c r="F853" s="137">
        <f t="shared" si="28"/>
        <v>0</v>
      </c>
      <c r="G853" s="135"/>
    </row>
    <row r="854" ht="16.15" customHeight="1" spans="1:7">
      <c r="A854" s="131">
        <f t="shared" si="29"/>
        <v>849</v>
      </c>
      <c r="B854" s="139">
        <v>2130106</v>
      </c>
      <c r="C854" s="137" t="s">
        <v>1202</v>
      </c>
      <c r="D854" s="137"/>
      <c r="E854" s="138"/>
      <c r="F854" s="137" t="str">
        <f t="shared" si="28"/>
        <v/>
      </c>
      <c r="G854" s="135"/>
    </row>
    <row r="855" ht="16.15" customHeight="1" spans="1:7">
      <c r="A855" s="131">
        <f t="shared" si="29"/>
        <v>850</v>
      </c>
      <c r="B855" s="139">
        <v>2130108</v>
      </c>
      <c r="C855" s="137" t="s">
        <v>1203</v>
      </c>
      <c r="D855" s="137">
        <v>2</v>
      </c>
      <c r="E855" s="138"/>
      <c r="F855" s="137">
        <f t="shared" si="28"/>
        <v>0</v>
      </c>
      <c r="G855" s="135"/>
    </row>
    <row r="856" ht="16.15" customHeight="1" spans="1:7">
      <c r="A856" s="131">
        <f t="shared" si="29"/>
        <v>851</v>
      </c>
      <c r="B856" s="139">
        <v>2130109</v>
      </c>
      <c r="C856" s="137" t="s">
        <v>1204</v>
      </c>
      <c r="D856" s="137"/>
      <c r="E856" s="138"/>
      <c r="F856" s="137" t="str">
        <f t="shared" si="28"/>
        <v/>
      </c>
      <c r="G856" s="135"/>
    </row>
    <row r="857" ht="16.15" customHeight="1" spans="1:7">
      <c r="A857" s="131">
        <f t="shared" si="29"/>
        <v>852</v>
      </c>
      <c r="B857" s="139">
        <v>2130110</v>
      </c>
      <c r="C857" s="137" t="s">
        <v>1205</v>
      </c>
      <c r="D857" s="137"/>
      <c r="E857" s="138"/>
      <c r="F857" s="137" t="str">
        <f t="shared" si="28"/>
        <v/>
      </c>
      <c r="G857" s="135"/>
    </row>
    <row r="858" ht="16.15" customHeight="1" spans="1:7">
      <c r="A858" s="131">
        <f t="shared" si="29"/>
        <v>853</v>
      </c>
      <c r="B858" s="139">
        <v>2130111</v>
      </c>
      <c r="C858" s="137" t="s">
        <v>1206</v>
      </c>
      <c r="D858" s="137"/>
      <c r="E858" s="138"/>
      <c r="F858" s="137" t="str">
        <f t="shared" si="28"/>
        <v/>
      </c>
      <c r="G858" s="135"/>
    </row>
    <row r="859" ht="16.15" customHeight="1" spans="1:7">
      <c r="A859" s="131">
        <f t="shared" si="29"/>
        <v>854</v>
      </c>
      <c r="B859" s="139">
        <v>2130112</v>
      </c>
      <c r="C859" s="137" t="s">
        <v>1207</v>
      </c>
      <c r="D859" s="137"/>
      <c r="E859" s="138"/>
      <c r="F859" s="137" t="str">
        <f t="shared" si="28"/>
        <v/>
      </c>
      <c r="G859" s="135"/>
    </row>
    <row r="860" ht="16.15" customHeight="1" spans="1:7">
      <c r="A860" s="131">
        <f t="shared" si="29"/>
        <v>855</v>
      </c>
      <c r="B860" s="139">
        <v>2130114</v>
      </c>
      <c r="C860" s="137" t="s">
        <v>1208</v>
      </c>
      <c r="D860" s="137"/>
      <c r="E860" s="138"/>
      <c r="F860" s="137" t="str">
        <f t="shared" si="28"/>
        <v/>
      </c>
      <c r="G860" s="135"/>
    </row>
    <row r="861" ht="16.15" customHeight="1" spans="1:7">
      <c r="A861" s="131">
        <f t="shared" si="29"/>
        <v>856</v>
      </c>
      <c r="B861" s="139">
        <v>2130119</v>
      </c>
      <c r="C861" s="137" t="s">
        <v>1209</v>
      </c>
      <c r="D861" s="137">
        <v>4</v>
      </c>
      <c r="E861" s="138"/>
      <c r="F861" s="137">
        <f t="shared" si="28"/>
        <v>0</v>
      </c>
      <c r="G861" s="135"/>
    </row>
    <row r="862" ht="16.15" customHeight="1" spans="1:7">
      <c r="A862" s="131">
        <f t="shared" si="29"/>
        <v>857</v>
      </c>
      <c r="B862" s="139">
        <v>2130120</v>
      </c>
      <c r="C862" s="137" t="s">
        <v>1210</v>
      </c>
      <c r="D862" s="137"/>
      <c r="E862" s="138"/>
      <c r="F862" s="137" t="str">
        <f t="shared" si="28"/>
        <v/>
      </c>
      <c r="G862" s="135"/>
    </row>
    <row r="863" ht="16.15" customHeight="1" spans="1:7">
      <c r="A863" s="131">
        <f t="shared" si="29"/>
        <v>858</v>
      </c>
      <c r="B863" s="139">
        <v>2130121</v>
      </c>
      <c r="C863" s="137" t="s">
        <v>1211</v>
      </c>
      <c r="D863" s="137"/>
      <c r="E863" s="138"/>
      <c r="F863" s="137" t="str">
        <f t="shared" si="28"/>
        <v/>
      </c>
      <c r="G863" s="135"/>
    </row>
    <row r="864" ht="16.15" customHeight="1" spans="1:7">
      <c r="A864" s="131">
        <f t="shared" si="29"/>
        <v>859</v>
      </c>
      <c r="B864" s="139">
        <v>2130122</v>
      </c>
      <c r="C864" s="137" t="s">
        <v>1212</v>
      </c>
      <c r="D864" s="137">
        <v>35.9</v>
      </c>
      <c r="E864" s="138"/>
      <c r="F864" s="137">
        <f t="shared" si="28"/>
        <v>0</v>
      </c>
      <c r="G864" s="135"/>
    </row>
    <row r="865" ht="16.15" customHeight="1" spans="1:7">
      <c r="A865" s="131">
        <f t="shared" si="29"/>
        <v>860</v>
      </c>
      <c r="B865" s="139">
        <v>2130124</v>
      </c>
      <c r="C865" s="137" t="s">
        <v>1213</v>
      </c>
      <c r="D865" s="137"/>
      <c r="E865" s="138"/>
      <c r="F865" s="137" t="str">
        <f t="shared" si="28"/>
        <v/>
      </c>
      <c r="G865" s="135"/>
    </row>
    <row r="866" ht="16.15" customHeight="1" spans="1:7">
      <c r="A866" s="131">
        <f t="shared" si="29"/>
        <v>861</v>
      </c>
      <c r="B866" s="139">
        <v>2130125</v>
      </c>
      <c r="C866" s="137" t="s">
        <v>1214</v>
      </c>
      <c r="D866" s="137"/>
      <c r="E866" s="138"/>
      <c r="F866" s="137" t="str">
        <f t="shared" si="28"/>
        <v/>
      </c>
      <c r="G866" s="135"/>
    </row>
    <row r="867" ht="16.15" customHeight="1" spans="1:7">
      <c r="A867" s="131">
        <f t="shared" si="29"/>
        <v>862</v>
      </c>
      <c r="B867" s="139">
        <v>2130126</v>
      </c>
      <c r="C867" s="137" t="s">
        <v>1215</v>
      </c>
      <c r="D867" s="137"/>
      <c r="E867" s="138"/>
      <c r="F867" s="137" t="str">
        <f t="shared" si="28"/>
        <v/>
      </c>
      <c r="G867" s="135"/>
    </row>
    <row r="868" ht="16.15" customHeight="1" spans="1:7">
      <c r="A868" s="131">
        <f t="shared" si="29"/>
        <v>863</v>
      </c>
      <c r="B868" s="139">
        <v>2130135</v>
      </c>
      <c r="C868" s="137" t="s">
        <v>1216</v>
      </c>
      <c r="D868" s="137"/>
      <c r="E868" s="138"/>
      <c r="F868" s="137" t="str">
        <f t="shared" si="28"/>
        <v/>
      </c>
      <c r="G868" s="135"/>
    </row>
    <row r="869" ht="16.15" customHeight="1" spans="1:7">
      <c r="A869" s="131">
        <f t="shared" si="29"/>
        <v>864</v>
      </c>
      <c r="B869" s="139">
        <v>2130142</v>
      </c>
      <c r="C869" s="137" t="s">
        <v>1217</v>
      </c>
      <c r="D869" s="137"/>
      <c r="E869" s="138"/>
      <c r="F869" s="137" t="str">
        <f t="shared" si="28"/>
        <v/>
      </c>
      <c r="G869" s="135"/>
    </row>
    <row r="870" ht="16.15" customHeight="1" spans="1:7">
      <c r="A870" s="131">
        <f t="shared" si="29"/>
        <v>865</v>
      </c>
      <c r="B870" s="139">
        <v>2130148</v>
      </c>
      <c r="C870" s="137" t="s">
        <v>1218</v>
      </c>
      <c r="D870" s="137"/>
      <c r="E870" s="138"/>
      <c r="F870" s="137" t="str">
        <f t="shared" si="28"/>
        <v/>
      </c>
      <c r="G870" s="135"/>
    </row>
    <row r="871" ht="16.15" customHeight="1" spans="1:7">
      <c r="A871" s="131">
        <f t="shared" si="29"/>
        <v>866</v>
      </c>
      <c r="B871" s="139">
        <v>2130152</v>
      </c>
      <c r="C871" s="137" t="s">
        <v>1219</v>
      </c>
      <c r="D871" s="137">
        <v>2.64</v>
      </c>
      <c r="E871" s="138"/>
      <c r="F871" s="137">
        <f t="shared" si="28"/>
        <v>0</v>
      </c>
      <c r="G871" s="135"/>
    </row>
    <row r="872" ht="16.15" customHeight="1" spans="1:7">
      <c r="A872" s="131">
        <f t="shared" si="29"/>
        <v>867</v>
      </c>
      <c r="B872" s="139">
        <v>2130153</v>
      </c>
      <c r="C872" s="137" t="s">
        <v>1220</v>
      </c>
      <c r="D872" s="137"/>
      <c r="E872" s="138"/>
      <c r="F872" s="137" t="str">
        <f t="shared" si="28"/>
        <v/>
      </c>
      <c r="G872" s="135"/>
    </row>
    <row r="873" ht="16.15" customHeight="1" spans="1:7">
      <c r="A873" s="131">
        <f t="shared" si="29"/>
        <v>868</v>
      </c>
      <c r="B873" s="139">
        <v>2130199</v>
      </c>
      <c r="C873" s="137" t="s">
        <v>1221</v>
      </c>
      <c r="D873" s="137">
        <v>58.9</v>
      </c>
      <c r="E873" s="138"/>
      <c r="F873" s="137">
        <f t="shared" si="28"/>
        <v>0</v>
      </c>
      <c r="G873" s="135"/>
    </row>
    <row r="874" ht="16.15" customHeight="1" spans="1:7">
      <c r="A874" s="131">
        <f t="shared" si="29"/>
        <v>869</v>
      </c>
      <c r="B874" s="136">
        <v>21302</v>
      </c>
      <c r="C874" s="137" t="s">
        <v>1222</v>
      </c>
      <c r="D874" s="137">
        <f>SUM(D875:D898)</f>
        <v>0</v>
      </c>
      <c r="E874" s="138">
        <f>SUM(E875:E898)</f>
        <v>0</v>
      </c>
      <c r="F874" s="137" t="str">
        <f t="shared" si="28"/>
        <v/>
      </c>
      <c r="G874" s="135"/>
    </row>
    <row r="875" ht="16.15" customHeight="1" spans="1:7">
      <c r="A875" s="131">
        <f t="shared" si="29"/>
        <v>870</v>
      </c>
      <c r="B875" s="139">
        <v>2130201</v>
      </c>
      <c r="C875" s="137" t="s">
        <v>1002</v>
      </c>
      <c r="D875" s="137"/>
      <c r="E875" s="138"/>
      <c r="F875" s="137" t="str">
        <f t="shared" si="28"/>
        <v/>
      </c>
      <c r="G875" s="135"/>
    </row>
    <row r="876" ht="16.15" customHeight="1" spans="1:7">
      <c r="A876" s="131">
        <f t="shared" si="29"/>
        <v>871</v>
      </c>
      <c r="B876" s="139">
        <v>2130202</v>
      </c>
      <c r="C876" s="137" t="s">
        <v>1003</v>
      </c>
      <c r="D876" s="137"/>
      <c r="E876" s="138"/>
      <c r="F876" s="137" t="str">
        <f t="shared" si="28"/>
        <v/>
      </c>
      <c r="G876" s="135"/>
    </row>
    <row r="877" ht="16.15" customHeight="1" spans="1:7">
      <c r="A877" s="131">
        <f t="shared" si="29"/>
        <v>872</v>
      </c>
      <c r="B877" s="139">
        <v>2130203</v>
      </c>
      <c r="C877" s="137" t="s">
        <v>1004</v>
      </c>
      <c r="D877" s="137"/>
      <c r="E877" s="138"/>
      <c r="F877" s="137" t="str">
        <f t="shared" si="28"/>
        <v/>
      </c>
      <c r="G877" s="135"/>
    </row>
    <row r="878" ht="16.15" customHeight="1" spans="1:7">
      <c r="A878" s="131">
        <f t="shared" si="29"/>
        <v>873</v>
      </c>
      <c r="B878" s="139">
        <v>2130204</v>
      </c>
      <c r="C878" s="137" t="s">
        <v>1223</v>
      </c>
      <c r="D878" s="137"/>
      <c r="E878" s="138"/>
      <c r="F878" s="137" t="str">
        <f t="shared" si="28"/>
        <v/>
      </c>
      <c r="G878" s="135"/>
    </row>
    <row r="879" ht="16.15" customHeight="1" spans="1:7">
      <c r="A879" s="131">
        <f t="shared" si="29"/>
        <v>874</v>
      </c>
      <c r="B879" s="139">
        <v>2130205</v>
      </c>
      <c r="C879" s="137" t="s">
        <v>1224</v>
      </c>
      <c r="D879" s="137"/>
      <c r="E879" s="138"/>
      <c r="F879" s="137" t="str">
        <f t="shared" si="28"/>
        <v/>
      </c>
      <c r="G879" s="135"/>
    </row>
    <row r="880" ht="16.15" customHeight="1" spans="1:7">
      <c r="A880" s="131">
        <f t="shared" si="29"/>
        <v>875</v>
      </c>
      <c r="B880" s="139">
        <v>2130206</v>
      </c>
      <c r="C880" s="137" t="s">
        <v>1225</v>
      </c>
      <c r="D880" s="137"/>
      <c r="E880" s="138"/>
      <c r="F880" s="137" t="str">
        <f t="shared" si="28"/>
        <v/>
      </c>
      <c r="G880" s="135"/>
    </row>
    <row r="881" ht="16.15" customHeight="1" spans="1:7">
      <c r="A881" s="131">
        <f t="shared" si="29"/>
        <v>876</v>
      </c>
      <c r="B881" s="139">
        <v>2130207</v>
      </c>
      <c r="C881" s="137" t="s">
        <v>1226</v>
      </c>
      <c r="D881" s="137"/>
      <c r="E881" s="138"/>
      <c r="F881" s="137" t="str">
        <f t="shared" si="28"/>
        <v/>
      </c>
      <c r="G881" s="135"/>
    </row>
    <row r="882" ht="16.15" customHeight="1" spans="1:7">
      <c r="A882" s="131">
        <f t="shared" si="29"/>
        <v>877</v>
      </c>
      <c r="B882" s="139">
        <v>2130209</v>
      </c>
      <c r="C882" s="137" t="s">
        <v>1227</v>
      </c>
      <c r="D882" s="137"/>
      <c r="E882" s="138"/>
      <c r="F882" s="137" t="str">
        <f t="shared" si="28"/>
        <v/>
      </c>
      <c r="G882" s="135"/>
    </row>
    <row r="883" ht="16.15" customHeight="1" spans="1:7">
      <c r="A883" s="131">
        <f t="shared" si="29"/>
        <v>878</v>
      </c>
      <c r="B883" s="139">
        <v>2130210</v>
      </c>
      <c r="C883" s="137" t="s">
        <v>1228</v>
      </c>
      <c r="D883" s="137"/>
      <c r="E883" s="138"/>
      <c r="F883" s="137" t="str">
        <f t="shared" si="28"/>
        <v/>
      </c>
      <c r="G883" s="135"/>
    </row>
    <row r="884" ht="16.15" customHeight="1" spans="1:7">
      <c r="A884" s="131">
        <f t="shared" si="29"/>
        <v>879</v>
      </c>
      <c r="B884" s="139">
        <v>2130211</v>
      </c>
      <c r="C884" s="137" t="s">
        <v>1229</v>
      </c>
      <c r="D884" s="137"/>
      <c r="E884" s="138"/>
      <c r="F884" s="137" t="str">
        <f t="shared" si="28"/>
        <v/>
      </c>
      <c r="G884" s="135"/>
    </row>
    <row r="885" ht="16.15" customHeight="1" spans="1:7">
      <c r="A885" s="131">
        <f t="shared" si="29"/>
        <v>880</v>
      </c>
      <c r="B885" s="139">
        <v>2130212</v>
      </c>
      <c r="C885" s="137" t="s">
        <v>1230</v>
      </c>
      <c r="D885" s="137"/>
      <c r="E885" s="138"/>
      <c r="F885" s="137" t="str">
        <f t="shared" si="28"/>
        <v/>
      </c>
      <c r="G885" s="135"/>
    </row>
    <row r="886" ht="16.15" customHeight="1" spans="1:7">
      <c r="A886" s="131">
        <f t="shared" si="29"/>
        <v>881</v>
      </c>
      <c r="B886" s="139">
        <v>2130213</v>
      </c>
      <c r="C886" s="137" t="s">
        <v>1231</v>
      </c>
      <c r="D886" s="137"/>
      <c r="E886" s="138"/>
      <c r="F886" s="137" t="str">
        <f t="shared" si="28"/>
        <v/>
      </c>
      <c r="G886" s="135"/>
    </row>
    <row r="887" ht="16.15" customHeight="1" spans="1:7">
      <c r="A887" s="131">
        <f t="shared" si="29"/>
        <v>882</v>
      </c>
      <c r="B887" s="139">
        <v>2130217</v>
      </c>
      <c r="C887" s="137" t="s">
        <v>1232</v>
      </c>
      <c r="D887" s="137"/>
      <c r="E887" s="138"/>
      <c r="F887" s="137" t="str">
        <f t="shared" si="28"/>
        <v/>
      </c>
      <c r="G887" s="135"/>
    </row>
    <row r="888" ht="16.15" customHeight="1" spans="1:7">
      <c r="A888" s="131">
        <f t="shared" si="29"/>
        <v>883</v>
      </c>
      <c r="B888" s="139">
        <v>2130220</v>
      </c>
      <c r="C888" s="137" t="s">
        <v>1233</v>
      </c>
      <c r="D888" s="137"/>
      <c r="E888" s="138"/>
      <c r="F888" s="137" t="str">
        <f t="shared" si="28"/>
        <v/>
      </c>
      <c r="G888" s="135"/>
    </row>
    <row r="889" ht="16.15" customHeight="1" spans="1:7">
      <c r="A889" s="131">
        <f t="shared" si="29"/>
        <v>884</v>
      </c>
      <c r="B889" s="139">
        <v>2130221</v>
      </c>
      <c r="C889" s="137" t="s">
        <v>1234</v>
      </c>
      <c r="D889" s="137"/>
      <c r="E889" s="138"/>
      <c r="F889" s="137" t="str">
        <f t="shared" si="28"/>
        <v/>
      </c>
      <c r="G889" s="135"/>
    </row>
    <row r="890" ht="16.15" customHeight="1" spans="1:7">
      <c r="A890" s="131">
        <f t="shared" si="29"/>
        <v>885</v>
      </c>
      <c r="B890" s="139">
        <v>2130223</v>
      </c>
      <c r="C890" s="137" t="s">
        <v>1235</v>
      </c>
      <c r="D890" s="137"/>
      <c r="E890" s="138"/>
      <c r="F890" s="137" t="str">
        <f t="shared" si="28"/>
        <v/>
      </c>
      <c r="G890" s="135"/>
    </row>
    <row r="891" ht="16.15" customHeight="1" spans="1:7">
      <c r="A891" s="131">
        <f t="shared" si="29"/>
        <v>886</v>
      </c>
      <c r="B891" s="139">
        <v>2130226</v>
      </c>
      <c r="C891" s="137" t="s">
        <v>1236</v>
      </c>
      <c r="D891" s="137"/>
      <c r="E891" s="138"/>
      <c r="F891" s="137" t="str">
        <f t="shared" si="28"/>
        <v/>
      </c>
      <c r="G891" s="135"/>
    </row>
    <row r="892" ht="16.15" customHeight="1" spans="1:7">
      <c r="A892" s="131">
        <f t="shared" si="29"/>
        <v>887</v>
      </c>
      <c r="B892" s="139">
        <v>2130227</v>
      </c>
      <c r="C892" s="137" t="s">
        <v>1237</v>
      </c>
      <c r="D892" s="137"/>
      <c r="E892" s="138"/>
      <c r="F892" s="137" t="str">
        <f t="shared" si="28"/>
        <v/>
      </c>
      <c r="G892" s="135"/>
    </row>
    <row r="893" ht="16.15" customHeight="1" spans="1:7">
      <c r="A893" s="131">
        <f t="shared" si="29"/>
        <v>888</v>
      </c>
      <c r="B893" s="139">
        <v>2130232</v>
      </c>
      <c r="C893" s="137" t="s">
        <v>1238</v>
      </c>
      <c r="D893" s="137"/>
      <c r="E893" s="138"/>
      <c r="F893" s="137" t="str">
        <f t="shared" si="28"/>
        <v/>
      </c>
      <c r="G893" s="135"/>
    </row>
    <row r="894" ht="16.15" customHeight="1" spans="1:7">
      <c r="A894" s="131">
        <f t="shared" si="29"/>
        <v>889</v>
      </c>
      <c r="B894" s="139">
        <v>2130234</v>
      </c>
      <c r="C894" s="137" t="s">
        <v>1239</v>
      </c>
      <c r="D894" s="137"/>
      <c r="E894" s="138"/>
      <c r="F894" s="137" t="str">
        <f t="shared" ref="F894:F957" si="30">IF(D894=0,"",E894/D894*100)</f>
        <v/>
      </c>
      <c r="G894" s="135"/>
    </row>
    <row r="895" ht="16.15" customHeight="1" spans="1:7">
      <c r="A895" s="131">
        <f t="shared" si="29"/>
        <v>890</v>
      </c>
      <c r="B895" s="139">
        <v>2130235</v>
      </c>
      <c r="C895" s="137" t="s">
        <v>1240</v>
      </c>
      <c r="D895" s="137"/>
      <c r="E895" s="138"/>
      <c r="F895" s="137" t="str">
        <f t="shared" si="30"/>
        <v/>
      </c>
      <c r="G895" s="135"/>
    </row>
    <row r="896" ht="16.15" customHeight="1" spans="1:7">
      <c r="A896" s="131">
        <f t="shared" si="29"/>
        <v>891</v>
      </c>
      <c r="B896" s="139">
        <v>2130236</v>
      </c>
      <c r="C896" s="137" t="s">
        <v>1241</v>
      </c>
      <c r="D896" s="137"/>
      <c r="E896" s="138"/>
      <c r="F896" s="137" t="str">
        <f t="shared" si="30"/>
        <v/>
      </c>
      <c r="G896" s="135"/>
    </row>
    <row r="897" ht="16.15" customHeight="1" spans="1:7">
      <c r="A897" s="131">
        <f t="shared" si="29"/>
        <v>892</v>
      </c>
      <c r="B897" s="139">
        <v>2130237</v>
      </c>
      <c r="C897" s="137" t="s">
        <v>1242</v>
      </c>
      <c r="D897" s="137"/>
      <c r="E897" s="138"/>
      <c r="F897" s="137" t="str">
        <f t="shared" si="30"/>
        <v/>
      </c>
      <c r="G897" s="135"/>
    </row>
    <row r="898" ht="16.15" customHeight="1" spans="1:7">
      <c r="A898" s="131">
        <f t="shared" si="29"/>
        <v>893</v>
      </c>
      <c r="B898" s="139">
        <v>2130299</v>
      </c>
      <c r="C898" s="137" t="s">
        <v>1243</v>
      </c>
      <c r="D898" s="137"/>
      <c r="E898" s="138"/>
      <c r="F898" s="137" t="str">
        <f t="shared" si="30"/>
        <v/>
      </c>
      <c r="G898" s="135"/>
    </row>
    <row r="899" ht="16.15" customHeight="1" spans="1:7">
      <c r="A899" s="131">
        <f t="shared" ref="A899:A962" si="31">ROW()-5</f>
        <v>894</v>
      </c>
      <c r="B899" s="136">
        <v>21303</v>
      </c>
      <c r="C899" s="137" t="s">
        <v>1244</v>
      </c>
      <c r="D899" s="137">
        <f>SUM(D900:D926)</f>
        <v>16.34</v>
      </c>
      <c r="E899" s="138">
        <f>SUM(E900:E926)</f>
        <v>0</v>
      </c>
      <c r="F899" s="137">
        <f t="shared" si="30"/>
        <v>0</v>
      </c>
      <c r="G899" s="135"/>
    </row>
    <row r="900" ht="16.15" customHeight="1" spans="1:7">
      <c r="A900" s="131">
        <f t="shared" si="31"/>
        <v>895</v>
      </c>
      <c r="B900" s="139">
        <v>2130301</v>
      </c>
      <c r="C900" s="137" t="s">
        <v>1002</v>
      </c>
      <c r="D900" s="137"/>
      <c r="E900" s="138"/>
      <c r="F900" s="137" t="str">
        <f t="shared" si="30"/>
        <v/>
      </c>
      <c r="G900" s="135"/>
    </row>
    <row r="901" ht="16.15" customHeight="1" spans="1:7">
      <c r="A901" s="131">
        <f t="shared" si="31"/>
        <v>896</v>
      </c>
      <c r="B901" s="139">
        <v>2130302</v>
      </c>
      <c r="C901" s="137" t="s">
        <v>1003</v>
      </c>
      <c r="D901" s="137"/>
      <c r="E901" s="138"/>
      <c r="F901" s="137" t="str">
        <f t="shared" si="30"/>
        <v/>
      </c>
      <c r="G901" s="135"/>
    </row>
    <row r="902" ht="16.15" customHeight="1" spans="1:7">
      <c r="A902" s="131">
        <f t="shared" si="31"/>
        <v>897</v>
      </c>
      <c r="B902" s="139">
        <v>2130303</v>
      </c>
      <c r="C902" s="137" t="s">
        <v>1004</v>
      </c>
      <c r="D902" s="137"/>
      <c r="E902" s="138"/>
      <c r="F902" s="137" t="str">
        <f t="shared" si="30"/>
        <v/>
      </c>
      <c r="G902" s="135"/>
    </row>
    <row r="903" ht="16.15" customHeight="1" spans="1:7">
      <c r="A903" s="131">
        <f t="shared" si="31"/>
        <v>898</v>
      </c>
      <c r="B903" s="139">
        <v>2130304</v>
      </c>
      <c r="C903" s="137" t="s">
        <v>1245</v>
      </c>
      <c r="D903" s="137"/>
      <c r="E903" s="138"/>
      <c r="F903" s="137" t="str">
        <f t="shared" si="30"/>
        <v/>
      </c>
      <c r="G903" s="135"/>
    </row>
    <row r="904" ht="16.15" customHeight="1" spans="1:7">
      <c r="A904" s="131">
        <f t="shared" si="31"/>
        <v>899</v>
      </c>
      <c r="B904" s="139">
        <v>2130305</v>
      </c>
      <c r="C904" s="137" t="s">
        <v>1246</v>
      </c>
      <c r="D904" s="137"/>
      <c r="E904" s="138"/>
      <c r="F904" s="137" t="str">
        <f t="shared" si="30"/>
        <v/>
      </c>
      <c r="G904" s="135"/>
    </row>
    <row r="905" ht="16.15" customHeight="1" spans="1:7">
      <c r="A905" s="131">
        <f t="shared" si="31"/>
        <v>900</v>
      </c>
      <c r="B905" s="139">
        <v>2130306</v>
      </c>
      <c r="C905" s="137" t="s">
        <v>1247</v>
      </c>
      <c r="D905" s="137"/>
      <c r="E905" s="138"/>
      <c r="F905" s="137" t="str">
        <f t="shared" si="30"/>
        <v/>
      </c>
      <c r="G905" s="135"/>
    </row>
    <row r="906" ht="16.15" customHeight="1" spans="1:7">
      <c r="A906" s="131">
        <f t="shared" si="31"/>
        <v>901</v>
      </c>
      <c r="B906" s="139">
        <v>2130307</v>
      </c>
      <c r="C906" s="137" t="s">
        <v>1248</v>
      </c>
      <c r="D906" s="137"/>
      <c r="E906" s="138"/>
      <c r="F906" s="137" t="str">
        <f t="shared" si="30"/>
        <v/>
      </c>
      <c r="G906" s="135"/>
    </row>
    <row r="907" ht="16.15" customHeight="1" spans="1:7">
      <c r="A907" s="131">
        <f t="shared" si="31"/>
        <v>902</v>
      </c>
      <c r="B907" s="139">
        <v>2130308</v>
      </c>
      <c r="C907" s="137" t="s">
        <v>1249</v>
      </c>
      <c r="D907" s="137"/>
      <c r="E907" s="138"/>
      <c r="F907" s="137" t="str">
        <f t="shared" si="30"/>
        <v/>
      </c>
      <c r="G907" s="135"/>
    </row>
    <row r="908" ht="16.15" customHeight="1" spans="1:7">
      <c r="A908" s="131">
        <f t="shared" si="31"/>
        <v>903</v>
      </c>
      <c r="B908" s="139">
        <v>2130309</v>
      </c>
      <c r="C908" s="137" t="s">
        <v>1250</v>
      </c>
      <c r="D908" s="137"/>
      <c r="E908" s="138"/>
      <c r="F908" s="137" t="str">
        <f t="shared" si="30"/>
        <v/>
      </c>
      <c r="G908" s="135"/>
    </row>
    <row r="909" ht="16.15" customHeight="1" spans="1:7">
      <c r="A909" s="131">
        <f t="shared" si="31"/>
        <v>904</v>
      </c>
      <c r="B909" s="139">
        <v>2130310</v>
      </c>
      <c r="C909" s="137" t="s">
        <v>1251</v>
      </c>
      <c r="D909" s="137"/>
      <c r="E909" s="138"/>
      <c r="F909" s="137" t="str">
        <f t="shared" si="30"/>
        <v/>
      </c>
      <c r="G909" s="135"/>
    </row>
    <row r="910" ht="16.15" customHeight="1" spans="1:7">
      <c r="A910" s="131">
        <f t="shared" si="31"/>
        <v>905</v>
      </c>
      <c r="B910" s="139">
        <v>2130311</v>
      </c>
      <c r="C910" s="137" t="s">
        <v>1252</v>
      </c>
      <c r="D910" s="137"/>
      <c r="E910" s="138"/>
      <c r="F910" s="137" t="str">
        <f t="shared" si="30"/>
        <v/>
      </c>
      <c r="G910" s="135"/>
    </row>
    <row r="911" ht="16.15" customHeight="1" spans="1:7">
      <c r="A911" s="131">
        <f t="shared" si="31"/>
        <v>906</v>
      </c>
      <c r="B911" s="139">
        <v>2130312</v>
      </c>
      <c r="C911" s="137" t="s">
        <v>1253</v>
      </c>
      <c r="D911" s="137"/>
      <c r="E911" s="138"/>
      <c r="F911" s="137" t="str">
        <f t="shared" si="30"/>
        <v/>
      </c>
      <c r="G911" s="135"/>
    </row>
    <row r="912" ht="16.15" customHeight="1" spans="1:7">
      <c r="A912" s="131">
        <f t="shared" si="31"/>
        <v>907</v>
      </c>
      <c r="B912" s="139">
        <v>2130313</v>
      </c>
      <c r="C912" s="137" t="s">
        <v>1254</v>
      </c>
      <c r="D912" s="137"/>
      <c r="E912" s="138"/>
      <c r="F912" s="137" t="str">
        <f t="shared" si="30"/>
        <v/>
      </c>
      <c r="G912" s="135"/>
    </row>
    <row r="913" ht="16.15" customHeight="1" spans="1:7">
      <c r="A913" s="131">
        <f t="shared" si="31"/>
        <v>908</v>
      </c>
      <c r="B913" s="139">
        <v>2130314</v>
      </c>
      <c r="C913" s="137" t="s">
        <v>1255</v>
      </c>
      <c r="D913" s="137">
        <v>10.8</v>
      </c>
      <c r="E913" s="138"/>
      <c r="F913" s="137">
        <f t="shared" si="30"/>
        <v>0</v>
      </c>
      <c r="G913" s="135"/>
    </row>
    <row r="914" ht="16.15" customHeight="1" spans="1:7">
      <c r="A914" s="131">
        <f t="shared" si="31"/>
        <v>909</v>
      </c>
      <c r="B914" s="139">
        <v>2130315</v>
      </c>
      <c r="C914" s="137" t="s">
        <v>1256</v>
      </c>
      <c r="D914" s="137"/>
      <c r="E914" s="138"/>
      <c r="F914" s="137" t="str">
        <f t="shared" si="30"/>
        <v/>
      </c>
      <c r="G914" s="135"/>
    </row>
    <row r="915" ht="16.15" customHeight="1" spans="1:7">
      <c r="A915" s="131">
        <f t="shared" si="31"/>
        <v>910</v>
      </c>
      <c r="B915" s="139">
        <v>2130316</v>
      </c>
      <c r="C915" s="137" t="s">
        <v>1257</v>
      </c>
      <c r="D915" s="137"/>
      <c r="E915" s="138"/>
      <c r="F915" s="137" t="str">
        <f t="shared" si="30"/>
        <v/>
      </c>
      <c r="G915" s="135"/>
    </row>
    <row r="916" ht="16.15" customHeight="1" spans="1:7">
      <c r="A916" s="131">
        <f t="shared" si="31"/>
        <v>911</v>
      </c>
      <c r="B916" s="139">
        <v>2130317</v>
      </c>
      <c r="C916" s="137" t="s">
        <v>1258</v>
      </c>
      <c r="D916" s="137"/>
      <c r="E916" s="138"/>
      <c r="F916" s="137" t="str">
        <f t="shared" si="30"/>
        <v/>
      </c>
      <c r="G916" s="135"/>
    </row>
    <row r="917" ht="16.15" customHeight="1" spans="1:7">
      <c r="A917" s="131">
        <f t="shared" si="31"/>
        <v>912</v>
      </c>
      <c r="B917" s="139">
        <v>2130318</v>
      </c>
      <c r="C917" s="137" t="s">
        <v>1259</v>
      </c>
      <c r="D917" s="137"/>
      <c r="E917" s="138"/>
      <c r="F917" s="137" t="str">
        <f t="shared" si="30"/>
        <v/>
      </c>
      <c r="G917" s="135"/>
    </row>
    <row r="918" ht="16.15" customHeight="1" spans="1:7">
      <c r="A918" s="131">
        <f t="shared" si="31"/>
        <v>913</v>
      </c>
      <c r="B918" s="139">
        <v>2130319</v>
      </c>
      <c r="C918" s="137" t="s">
        <v>1260</v>
      </c>
      <c r="D918" s="137"/>
      <c r="E918" s="138"/>
      <c r="F918" s="137" t="str">
        <f t="shared" si="30"/>
        <v/>
      </c>
      <c r="G918" s="135"/>
    </row>
    <row r="919" ht="16.15" customHeight="1" spans="1:7">
      <c r="A919" s="131">
        <f t="shared" si="31"/>
        <v>914</v>
      </c>
      <c r="B919" s="139">
        <v>2130321</v>
      </c>
      <c r="C919" s="137" t="s">
        <v>1261</v>
      </c>
      <c r="D919" s="137"/>
      <c r="E919" s="138"/>
      <c r="F919" s="137" t="str">
        <f t="shared" si="30"/>
        <v/>
      </c>
      <c r="G919" s="135"/>
    </row>
    <row r="920" ht="16.15" customHeight="1" spans="1:7">
      <c r="A920" s="131">
        <f t="shared" si="31"/>
        <v>915</v>
      </c>
      <c r="B920" s="139">
        <v>2130322</v>
      </c>
      <c r="C920" s="137" t="s">
        <v>1262</v>
      </c>
      <c r="D920" s="137"/>
      <c r="E920" s="138"/>
      <c r="F920" s="137" t="str">
        <f t="shared" si="30"/>
        <v/>
      </c>
      <c r="G920" s="135"/>
    </row>
    <row r="921" ht="16.15" customHeight="1" spans="1:7">
      <c r="A921" s="131">
        <f t="shared" si="31"/>
        <v>916</v>
      </c>
      <c r="B921" s="139">
        <v>2130333</v>
      </c>
      <c r="C921" s="137" t="s">
        <v>1235</v>
      </c>
      <c r="D921" s="137"/>
      <c r="E921" s="138"/>
      <c r="F921" s="137" t="str">
        <f t="shared" si="30"/>
        <v/>
      </c>
      <c r="G921" s="135"/>
    </row>
    <row r="922" ht="16.15" customHeight="1" spans="1:7">
      <c r="A922" s="131">
        <f t="shared" si="31"/>
        <v>917</v>
      </c>
      <c r="B922" s="139">
        <v>2130334</v>
      </c>
      <c r="C922" s="137" t="s">
        <v>1263</v>
      </c>
      <c r="D922" s="137"/>
      <c r="E922" s="138"/>
      <c r="F922" s="137" t="str">
        <f t="shared" si="30"/>
        <v/>
      </c>
      <c r="G922" s="135"/>
    </row>
    <row r="923" ht="16.15" customHeight="1" spans="1:7">
      <c r="A923" s="131">
        <f t="shared" si="31"/>
        <v>918</v>
      </c>
      <c r="B923" s="139">
        <v>2130335</v>
      </c>
      <c r="C923" s="137" t="s">
        <v>1264</v>
      </c>
      <c r="D923" s="137">
        <v>5.54</v>
      </c>
      <c r="E923" s="138"/>
      <c r="F923" s="137">
        <f t="shared" si="30"/>
        <v>0</v>
      </c>
      <c r="G923" s="135"/>
    </row>
    <row r="924" ht="16.15" customHeight="1" spans="1:7">
      <c r="A924" s="131">
        <f t="shared" si="31"/>
        <v>919</v>
      </c>
      <c r="B924" s="139">
        <v>2130336</v>
      </c>
      <c r="C924" s="137" t="s">
        <v>1265</v>
      </c>
      <c r="D924" s="137"/>
      <c r="E924" s="138"/>
      <c r="F924" s="137" t="str">
        <f t="shared" si="30"/>
        <v/>
      </c>
      <c r="G924" s="135"/>
    </row>
    <row r="925" ht="16.15" customHeight="1" spans="1:7">
      <c r="A925" s="131">
        <f t="shared" si="31"/>
        <v>920</v>
      </c>
      <c r="B925" s="139">
        <v>2130337</v>
      </c>
      <c r="C925" s="137" t="s">
        <v>1266</v>
      </c>
      <c r="D925" s="137"/>
      <c r="E925" s="138"/>
      <c r="F925" s="137" t="str">
        <f t="shared" si="30"/>
        <v/>
      </c>
      <c r="G925" s="135"/>
    </row>
    <row r="926" ht="16.15" customHeight="1" spans="1:7">
      <c r="A926" s="131">
        <f t="shared" si="31"/>
        <v>921</v>
      </c>
      <c r="B926" s="139">
        <v>2130399</v>
      </c>
      <c r="C926" s="137" t="s">
        <v>1267</v>
      </c>
      <c r="D926" s="137"/>
      <c r="E926" s="138"/>
      <c r="F926" s="137" t="str">
        <f t="shared" si="30"/>
        <v/>
      </c>
      <c r="G926" s="135"/>
    </row>
    <row r="927" ht="16.15" customHeight="1" spans="1:7">
      <c r="A927" s="131">
        <f t="shared" si="31"/>
        <v>922</v>
      </c>
      <c r="B927" s="136">
        <v>21305</v>
      </c>
      <c r="C927" s="137" t="s">
        <v>1268</v>
      </c>
      <c r="D927" s="137">
        <f>SUM(D928:D937)</f>
        <v>530.7</v>
      </c>
      <c r="E927" s="138">
        <f>SUM(E928:E937)</f>
        <v>0</v>
      </c>
      <c r="F927" s="137">
        <f t="shared" si="30"/>
        <v>0</v>
      </c>
      <c r="G927" s="135"/>
    </row>
    <row r="928" ht="16.15" customHeight="1" spans="1:7">
      <c r="A928" s="131">
        <f t="shared" si="31"/>
        <v>923</v>
      </c>
      <c r="B928" s="139">
        <v>2130501</v>
      </c>
      <c r="C928" s="137" t="s">
        <v>1002</v>
      </c>
      <c r="D928" s="137"/>
      <c r="E928" s="138"/>
      <c r="F928" s="137" t="str">
        <f t="shared" si="30"/>
        <v/>
      </c>
      <c r="G928" s="135"/>
    </row>
    <row r="929" ht="16.15" customHeight="1" spans="1:7">
      <c r="A929" s="131">
        <f t="shared" si="31"/>
        <v>924</v>
      </c>
      <c r="B929" s="139">
        <v>2130502</v>
      </c>
      <c r="C929" s="137" t="s">
        <v>1003</v>
      </c>
      <c r="D929" s="137"/>
      <c r="E929" s="138"/>
      <c r="F929" s="137" t="str">
        <f t="shared" si="30"/>
        <v/>
      </c>
      <c r="G929" s="135"/>
    </row>
    <row r="930" ht="16.15" customHeight="1" spans="1:7">
      <c r="A930" s="131">
        <f t="shared" si="31"/>
        <v>925</v>
      </c>
      <c r="B930" s="139">
        <v>2130503</v>
      </c>
      <c r="C930" s="137" t="s">
        <v>1004</v>
      </c>
      <c r="D930" s="137"/>
      <c r="E930" s="138"/>
      <c r="F930" s="137" t="str">
        <f t="shared" si="30"/>
        <v/>
      </c>
      <c r="G930" s="135"/>
    </row>
    <row r="931" ht="16.15" customHeight="1" spans="1:7">
      <c r="A931" s="131">
        <f t="shared" si="31"/>
        <v>926</v>
      </c>
      <c r="B931" s="139">
        <v>2130504</v>
      </c>
      <c r="C931" s="137" t="s">
        <v>1269</v>
      </c>
      <c r="D931" s="137">
        <v>373</v>
      </c>
      <c r="E931" s="138"/>
      <c r="F931" s="137">
        <f t="shared" si="30"/>
        <v>0</v>
      </c>
      <c r="G931" s="135"/>
    </row>
    <row r="932" ht="16.15" customHeight="1" spans="1:7">
      <c r="A932" s="131">
        <f t="shared" si="31"/>
        <v>927</v>
      </c>
      <c r="B932" s="139">
        <v>2130505</v>
      </c>
      <c r="C932" s="137" t="s">
        <v>1270</v>
      </c>
      <c r="D932" s="137">
        <v>157.7</v>
      </c>
      <c r="E932" s="138"/>
      <c r="F932" s="137">
        <f t="shared" si="30"/>
        <v>0</v>
      </c>
      <c r="G932" s="135"/>
    </row>
    <row r="933" ht="16.15" customHeight="1" spans="1:7">
      <c r="A933" s="131">
        <f t="shared" si="31"/>
        <v>928</v>
      </c>
      <c r="B933" s="139">
        <v>2130506</v>
      </c>
      <c r="C933" s="137" t="s">
        <v>1271</v>
      </c>
      <c r="D933" s="137"/>
      <c r="E933" s="138"/>
      <c r="F933" s="137" t="str">
        <f t="shared" si="30"/>
        <v/>
      </c>
      <c r="G933" s="135"/>
    </row>
    <row r="934" ht="16.15" customHeight="1" spans="1:7">
      <c r="A934" s="131">
        <f t="shared" si="31"/>
        <v>929</v>
      </c>
      <c r="B934" s="139">
        <v>2130507</v>
      </c>
      <c r="C934" s="137" t="s">
        <v>1272</v>
      </c>
      <c r="D934" s="137"/>
      <c r="E934" s="138"/>
      <c r="F934" s="137" t="str">
        <f t="shared" si="30"/>
        <v/>
      </c>
      <c r="G934" s="135"/>
    </row>
    <row r="935" ht="16.15" customHeight="1" spans="1:7">
      <c r="A935" s="131">
        <f t="shared" si="31"/>
        <v>930</v>
      </c>
      <c r="B935" s="139">
        <v>2130508</v>
      </c>
      <c r="C935" s="137" t="s">
        <v>1273</v>
      </c>
      <c r="D935" s="137"/>
      <c r="E935" s="138"/>
      <c r="F935" s="137" t="str">
        <f t="shared" si="30"/>
        <v/>
      </c>
      <c r="G935" s="135"/>
    </row>
    <row r="936" ht="16.15" customHeight="1" spans="1:7">
      <c r="A936" s="131">
        <f t="shared" si="31"/>
        <v>931</v>
      </c>
      <c r="B936" s="139">
        <v>2130550</v>
      </c>
      <c r="C936" s="137" t="s">
        <v>1274</v>
      </c>
      <c r="D936" s="137"/>
      <c r="E936" s="138"/>
      <c r="F936" s="137" t="str">
        <f t="shared" si="30"/>
        <v/>
      </c>
      <c r="G936" s="135"/>
    </row>
    <row r="937" ht="16.15" customHeight="1" spans="1:7">
      <c r="A937" s="131">
        <f t="shared" si="31"/>
        <v>932</v>
      </c>
      <c r="B937" s="139">
        <v>2130599</v>
      </c>
      <c r="C937" s="137" t="s">
        <v>1275</v>
      </c>
      <c r="D937" s="137"/>
      <c r="E937" s="138"/>
      <c r="F937" s="137" t="str">
        <f t="shared" si="30"/>
        <v/>
      </c>
      <c r="G937" s="135"/>
    </row>
    <row r="938" ht="16.15" customHeight="1" spans="1:7">
      <c r="A938" s="131">
        <f t="shared" si="31"/>
        <v>933</v>
      </c>
      <c r="B938" s="136">
        <v>21307</v>
      </c>
      <c r="C938" s="137" t="s">
        <v>1276</v>
      </c>
      <c r="D938" s="137">
        <f>SUM(D939:D944)</f>
        <v>117.4</v>
      </c>
      <c r="E938" s="138">
        <f>SUM(E939:E944)</f>
        <v>124.8962</v>
      </c>
      <c r="F938" s="137">
        <f t="shared" si="30"/>
        <v>106.385178875639</v>
      </c>
      <c r="G938" s="135"/>
    </row>
    <row r="939" ht="16.15" customHeight="1" spans="1:7">
      <c r="A939" s="131">
        <f t="shared" si="31"/>
        <v>934</v>
      </c>
      <c r="B939" s="139">
        <v>2130701</v>
      </c>
      <c r="C939" s="137" t="s">
        <v>1277</v>
      </c>
      <c r="D939" s="137"/>
      <c r="E939" s="138"/>
      <c r="F939" s="137" t="str">
        <f t="shared" si="30"/>
        <v/>
      </c>
      <c r="G939" s="135"/>
    </row>
    <row r="940" ht="16.15" customHeight="1" spans="1:7">
      <c r="A940" s="131">
        <f t="shared" si="31"/>
        <v>935</v>
      </c>
      <c r="B940" s="139">
        <v>2130704</v>
      </c>
      <c r="C940" s="137" t="s">
        <v>1278</v>
      </c>
      <c r="D940" s="137"/>
      <c r="E940" s="138"/>
      <c r="F940" s="137" t="str">
        <f t="shared" si="30"/>
        <v/>
      </c>
      <c r="G940" s="135"/>
    </row>
    <row r="941" ht="18" customHeight="1" spans="1:7">
      <c r="A941" s="131">
        <f t="shared" si="31"/>
        <v>936</v>
      </c>
      <c r="B941" s="139">
        <v>2130705</v>
      </c>
      <c r="C941" s="137" t="s">
        <v>1279</v>
      </c>
      <c r="D941" s="137">
        <v>87.4</v>
      </c>
      <c r="E941" s="138">
        <v>124.8962</v>
      </c>
      <c r="F941" s="137">
        <f t="shared" si="30"/>
        <v>142.901830663616</v>
      </c>
      <c r="G941" s="135"/>
    </row>
    <row r="942" ht="16.15" customHeight="1" spans="1:7">
      <c r="A942" s="131">
        <f t="shared" si="31"/>
        <v>937</v>
      </c>
      <c r="B942" s="139">
        <v>2130706</v>
      </c>
      <c r="C942" s="137" t="s">
        <v>1280</v>
      </c>
      <c r="D942" s="137"/>
      <c r="E942" s="138"/>
      <c r="F942" s="137" t="str">
        <f t="shared" si="30"/>
        <v/>
      </c>
      <c r="G942" s="135"/>
    </row>
    <row r="943" ht="16.15" customHeight="1" spans="1:7">
      <c r="A943" s="131">
        <f t="shared" si="31"/>
        <v>938</v>
      </c>
      <c r="B943" s="139">
        <v>2130707</v>
      </c>
      <c r="C943" s="137" t="s">
        <v>1281</v>
      </c>
      <c r="D943" s="137"/>
      <c r="E943" s="138"/>
      <c r="F943" s="137" t="str">
        <f t="shared" si="30"/>
        <v/>
      </c>
      <c r="G943" s="135"/>
    </row>
    <row r="944" ht="16.15" customHeight="1" spans="1:7">
      <c r="A944" s="131">
        <f t="shared" si="31"/>
        <v>939</v>
      </c>
      <c r="B944" s="139">
        <v>2130799</v>
      </c>
      <c r="C944" s="137" t="s">
        <v>1282</v>
      </c>
      <c r="D944" s="137">
        <v>30</v>
      </c>
      <c r="E944" s="138"/>
      <c r="F944" s="137">
        <f t="shared" si="30"/>
        <v>0</v>
      </c>
      <c r="G944" s="135"/>
    </row>
    <row r="945" ht="16.15" customHeight="1" spans="1:7">
      <c r="A945" s="131">
        <f t="shared" si="31"/>
        <v>940</v>
      </c>
      <c r="B945" s="136">
        <v>21308</v>
      </c>
      <c r="C945" s="137" t="s">
        <v>1283</v>
      </c>
      <c r="D945" s="137">
        <f>SUM(D946:D951)</f>
        <v>0</v>
      </c>
      <c r="E945" s="138">
        <f>SUM(E946:E951)</f>
        <v>0</v>
      </c>
      <c r="F945" s="137" t="str">
        <f t="shared" si="30"/>
        <v/>
      </c>
      <c r="G945" s="135"/>
    </row>
    <row r="946" ht="16.15" customHeight="1" spans="1:7">
      <c r="A946" s="131">
        <f t="shared" si="31"/>
        <v>941</v>
      </c>
      <c r="B946" s="139">
        <v>2130801</v>
      </c>
      <c r="C946" s="137" t="s">
        <v>1284</v>
      </c>
      <c r="D946" s="137"/>
      <c r="E946" s="138"/>
      <c r="F946" s="137" t="str">
        <f t="shared" si="30"/>
        <v/>
      </c>
      <c r="G946" s="135"/>
    </row>
    <row r="947" ht="16.15" customHeight="1" spans="1:7">
      <c r="A947" s="131">
        <f t="shared" si="31"/>
        <v>942</v>
      </c>
      <c r="B947" s="139">
        <v>2130802</v>
      </c>
      <c r="C947" s="137" t="s">
        <v>1285</v>
      </c>
      <c r="D947" s="137"/>
      <c r="E947" s="138"/>
      <c r="F947" s="137" t="str">
        <f t="shared" si="30"/>
        <v/>
      </c>
      <c r="G947" s="135"/>
    </row>
    <row r="948" ht="16.15" customHeight="1" spans="1:7">
      <c r="A948" s="131">
        <f t="shared" si="31"/>
        <v>943</v>
      </c>
      <c r="B948" s="139">
        <v>2130803</v>
      </c>
      <c r="C948" s="137" t="s">
        <v>1286</v>
      </c>
      <c r="D948" s="137"/>
      <c r="E948" s="138"/>
      <c r="F948" s="137" t="str">
        <f t="shared" si="30"/>
        <v/>
      </c>
      <c r="G948" s="135"/>
    </row>
    <row r="949" ht="16.15" customHeight="1" spans="1:7">
      <c r="A949" s="131">
        <f t="shared" si="31"/>
        <v>944</v>
      </c>
      <c r="B949" s="139">
        <v>2130804</v>
      </c>
      <c r="C949" s="137" t="s">
        <v>1287</v>
      </c>
      <c r="D949" s="137"/>
      <c r="E949" s="138"/>
      <c r="F949" s="137" t="str">
        <f t="shared" si="30"/>
        <v/>
      </c>
      <c r="G949" s="135"/>
    </row>
    <row r="950" ht="16.15" customHeight="1" spans="1:7">
      <c r="A950" s="131">
        <f t="shared" si="31"/>
        <v>945</v>
      </c>
      <c r="B950" s="139">
        <v>2130805</v>
      </c>
      <c r="C950" s="137" t="s">
        <v>1288</v>
      </c>
      <c r="D950" s="137"/>
      <c r="E950" s="138"/>
      <c r="F950" s="137" t="str">
        <f t="shared" si="30"/>
        <v/>
      </c>
      <c r="G950" s="135"/>
    </row>
    <row r="951" ht="16.15" customHeight="1" spans="1:7">
      <c r="A951" s="131">
        <f t="shared" si="31"/>
        <v>946</v>
      </c>
      <c r="B951" s="139">
        <v>2130899</v>
      </c>
      <c r="C951" s="137" t="s">
        <v>1289</v>
      </c>
      <c r="D951" s="137"/>
      <c r="E951" s="138"/>
      <c r="F951" s="137" t="str">
        <f t="shared" si="30"/>
        <v/>
      </c>
      <c r="G951" s="135"/>
    </row>
    <row r="952" ht="16.15" customHeight="1" spans="1:7">
      <c r="A952" s="131">
        <f t="shared" si="31"/>
        <v>947</v>
      </c>
      <c r="B952" s="136">
        <v>21309</v>
      </c>
      <c r="C952" s="137" t="s">
        <v>1290</v>
      </c>
      <c r="D952" s="137">
        <f>SUM(D953:D954)</f>
        <v>0</v>
      </c>
      <c r="E952" s="138">
        <f>SUM(E953:E954)</f>
        <v>0</v>
      </c>
      <c r="F952" s="137" t="str">
        <f t="shared" si="30"/>
        <v/>
      </c>
      <c r="G952" s="135"/>
    </row>
    <row r="953" ht="16.15" customHeight="1" spans="1:7">
      <c r="A953" s="131">
        <f t="shared" si="31"/>
        <v>948</v>
      </c>
      <c r="B953" s="139">
        <v>2130901</v>
      </c>
      <c r="C953" s="137" t="s">
        <v>1291</v>
      </c>
      <c r="D953" s="137"/>
      <c r="E953" s="138"/>
      <c r="F953" s="137" t="str">
        <f t="shared" si="30"/>
        <v/>
      </c>
      <c r="G953" s="135"/>
    </row>
    <row r="954" ht="16.15" customHeight="1" spans="1:7">
      <c r="A954" s="131">
        <f t="shared" si="31"/>
        <v>949</v>
      </c>
      <c r="B954" s="139">
        <v>2130999</v>
      </c>
      <c r="C954" s="137" t="s">
        <v>1292</v>
      </c>
      <c r="D954" s="137"/>
      <c r="E954" s="138"/>
      <c r="F954" s="137" t="str">
        <f t="shared" si="30"/>
        <v/>
      </c>
      <c r="G954" s="135"/>
    </row>
    <row r="955" ht="16.15" customHeight="1" spans="1:7">
      <c r="A955" s="131">
        <f t="shared" si="31"/>
        <v>950</v>
      </c>
      <c r="B955" s="136">
        <v>21399</v>
      </c>
      <c r="C955" s="137" t="s">
        <v>1293</v>
      </c>
      <c r="D955" s="137">
        <f>SUM(D956:D957)</f>
        <v>0</v>
      </c>
      <c r="E955" s="138">
        <f>SUM(E956:E957)</f>
        <v>0</v>
      </c>
      <c r="F955" s="137" t="str">
        <f t="shared" si="30"/>
        <v/>
      </c>
      <c r="G955" s="135"/>
    </row>
    <row r="956" ht="16.15" customHeight="1" spans="1:7">
      <c r="A956" s="131">
        <f t="shared" si="31"/>
        <v>951</v>
      </c>
      <c r="B956" s="139">
        <v>2139901</v>
      </c>
      <c r="C956" s="137" t="s">
        <v>1294</v>
      </c>
      <c r="D956" s="137"/>
      <c r="E956" s="138"/>
      <c r="F956" s="137" t="str">
        <f t="shared" si="30"/>
        <v/>
      </c>
      <c r="G956" s="135"/>
    </row>
    <row r="957" ht="16.15" customHeight="1" spans="1:7">
      <c r="A957" s="131">
        <f t="shared" si="31"/>
        <v>952</v>
      </c>
      <c r="B957" s="139">
        <v>2139999</v>
      </c>
      <c r="C957" s="137" t="s">
        <v>1295</v>
      </c>
      <c r="D957" s="137"/>
      <c r="E957" s="138"/>
      <c r="F957" s="137" t="str">
        <f t="shared" si="30"/>
        <v/>
      </c>
      <c r="G957" s="135"/>
    </row>
    <row r="958" ht="16.15" customHeight="1" spans="1:7">
      <c r="A958" s="131">
        <f t="shared" si="31"/>
        <v>953</v>
      </c>
      <c r="B958" s="132">
        <v>214</v>
      </c>
      <c r="C958" s="133" t="s">
        <v>1296</v>
      </c>
      <c r="D958" s="133">
        <f>D959+D982+D992++D1007+D1014+D1019</f>
        <v>0</v>
      </c>
      <c r="E958" s="134">
        <f>E959+E982+E992++E1007+E1014+E1019</f>
        <v>0</v>
      </c>
      <c r="F958" s="133" t="str">
        <f t="shared" ref="F958:F1021" si="32">IF(D958=0,"",E958/D958*100)</f>
        <v/>
      </c>
      <c r="G958" s="135"/>
    </row>
    <row r="959" ht="16.15" customHeight="1" spans="1:7">
      <c r="A959" s="131">
        <f t="shared" si="31"/>
        <v>954</v>
      </c>
      <c r="B959" s="136">
        <v>21401</v>
      </c>
      <c r="C959" s="137" t="s">
        <v>1297</v>
      </c>
      <c r="D959" s="137">
        <f>SUM(D960:D981)</f>
        <v>0</v>
      </c>
      <c r="E959" s="138">
        <f>SUM(E960:E981)</f>
        <v>0</v>
      </c>
      <c r="F959" s="137" t="str">
        <f t="shared" si="32"/>
        <v/>
      </c>
      <c r="G959" s="135"/>
    </row>
    <row r="960" ht="16.15" customHeight="1" spans="1:7">
      <c r="A960" s="131">
        <f t="shared" si="31"/>
        <v>955</v>
      </c>
      <c r="B960" s="139">
        <v>2140101</v>
      </c>
      <c r="C960" s="137" t="s">
        <v>1002</v>
      </c>
      <c r="D960" s="137"/>
      <c r="E960" s="138"/>
      <c r="F960" s="137" t="str">
        <f t="shared" si="32"/>
        <v/>
      </c>
      <c r="G960" s="135"/>
    </row>
    <row r="961" ht="16.15" customHeight="1" spans="1:7">
      <c r="A961" s="131">
        <f t="shared" si="31"/>
        <v>956</v>
      </c>
      <c r="B961" s="139">
        <v>2140102</v>
      </c>
      <c r="C961" s="137" t="s">
        <v>1003</v>
      </c>
      <c r="D961" s="137"/>
      <c r="E961" s="138"/>
      <c r="F961" s="137" t="str">
        <f t="shared" si="32"/>
        <v/>
      </c>
      <c r="G961" s="135"/>
    </row>
    <row r="962" ht="16.15" customHeight="1" spans="1:7">
      <c r="A962" s="131">
        <f t="shared" si="31"/>
        <v>957</v>
      </c>
      <c r="B962" s="139">
        <v>2140103</v>
      </c>
      <c r="C962" s="137" t="s">
        <v>1004</v>
      </c>
      <c r="D962" s="137"/>
      <c r="E962" s="138"/>
      <c r="F962" s="137" t="str">
        <f t="shared" si="32"/>
        <v/>
      </c>
      <c r="G962" s="135"/>
    </row>
    <row r="963" ht="16.15" customHeight="1" spans="1:7">
      <c r="A963" s="131">
        <f t="shared" ref="A963:A1026" si="33">ROW()-5</f>
        <v>958</v>
      </c>
      <c r="B963" s="139">
        <v>2140104</v>
      </c>
      <c r="C963" s="137" t="s">
        <v>1298</v>
      </c>
      <c r="D963" s="137"/>
      <c r="E963" s="138"/>
      <c r="F963" s="137" t="str">
        <f t="shared" si="32"/>
        <v/>
      </c>
      <c r="G963" s="135"/>
    </row>
    <row r="964" ht="16.15" customHeight="1" spans="1:7">
      <c r="A964" s="131">
        <f t="shared" si="33"/>
        <v>959</v>
      </c>
      <c r="B964" s="139">
        <v>2140106</v>
      </c>
      <c r="C964" s="137" t="s">
        <v>1299</v>
      </c>
      <c r="D964" s="137"/>
      <c r="E964" s="138"/>
      <c r="F964" s="137" t="str">
        <f t="shared" si="32"/>
        <v/>
      </c>
      <c r="G964" s="135"/>
    </row>
    <row r="965" ht="16.15" customHeight="1" spans="1:7">
      <c r="A965" s="131">
        <f t="shared" si="33"/>
        <v>960</v>
      </c>
      <c r="B965" s="139">
        <v>2140109</v>
      </c>
      <c r="C965" s="137" t="s">
        <v>1300</v>
      </c>
      <c r="D965" s="137"/>
      <c r="E965" s="138"/>
      <c r="F965" s="137" t="str">
        <f t="shared" si="32"/>
        <v/>
      </c>
      <c r="G965" s="135"/>
    </row>
    <row r="966" ht="16.15" customHeight="1" spans="1:7">
      <c r="A966" s="131">
        <f t="shared" si="33"/>
        <v>961</v>
      </c>
      <c r="B966" s="139">
        <v>2140110</v>
      </c>
      <c r="C966" s="137" t="s">
        <v>1301</v>
      </c>
      <c r="D966" s="137"/>
      <c r="E966" s="138"/>
      <c r="F966" s="137" t="str">
        <f t="shared" si="32"/>
        <v/>
      </c>
      <c r="G966" s="135"/>
    </row>
    <row r="967" ht="16.15" customHeight="1" spans="1:7">
      <c r="A967" s="131">
        <f t="shared" si="33"/>
        <v>962</v>
      </c>
      <c r="B967" s="139">
        <v>2140111</v>
      </c>
      <c r="C967" s="137" t="s">
        <v>1302</v>
      </c>
      <c r="D967" s="137"/>
      <c r="E967" s="138"/>
      <c r="F967" s="137" t="str">
        <f t="shared" si="32"/>
        <v/>
      </c>
      <c r="G967" s="135"/>
    </row>
    <row r="968" ht="16.15" customHeight="1" spans="1:7">
      <c r="A968" s="131">
        <f t="shared" si="33"/>
        <v>963</v>
      </c>
      <c r="B968" s="139">
        <v>2140112</v>
      </c>
      <c r="C968" s="137" t="s">
        <v>1303</v>
      </c>
      <c r="D968" s="137"/>
      <c r="E968" s="138"/>
      <c r="F968" s="137" t="str">
        <f t="shared" si="32"/>
        <v/>
      </c>
      <c r="G968" s="135"/>
    </row>
    <row r="969" ht="16.15" customHeight="1" spans="1:7">
      <c r="A969" s="131">
        <f t="shared" si="33"/>
        <v>964</v>
      </c>
      <c r="B969" s="139">
        <v>2140114</v>
      </c>
      <c r="C969" s="137" t="s">
        <v>1304</v>
      </c>
      <c r="D969" s="137"/>
      <c r="E969" s="138"/>
      <c r="F969" s="137" t="str">
        <f t="shared" si="32"/>
        <v/>
      </c>
      <c r="G969" s="135"/>
    </row>
    <row r="970" ht="16.15" customHeight="1" spans="1:7">
      <c r="A970" s="131">
        <f t="shared" si="33"/>
        <v>965</v>
      </c>
      <c r="B970" s="139">
        <v>2140122</v>
      </c>
      <c r="C970" s="137" t="s">
        <v>1305</v>
      </c>
      <c r="D970" s="137"/>
      <c r="E970" s="138"/>
      <c r="F970" s="137" t="str">
        <f t="shared" si="32"/>
        <v/>
      </c>
      <c r="G970" s="135"/>
    </row>
    <row r="971" ht="16.15" customHeight="1" spans="1:7">
      <c r="A971" s="131">
        <f t="shared" si="33"/>
        <v>966</v>
      </c>
      <c r="B971" s="139">
        <v>2140123</v>
      </c>
      <c r="C971" s="137" t="s">
        <v>1306</v>
      </c>
      <c r="D971" s="137"/>
      <c r="E971" s="138"/>
      <c r="F971" s="137" t="str">
        <f t="shared" si="32"/>
        <v/>
      </c>
      <c r="G971" s="135"/>
    </row>
    <row r="972" ht="16.15" customHeight="1" spans="1:7">
      <c r="A972" s="131">
        <f t="shared" si="33"/>
        <v>967</v>
      </c>
      <c r="B972" s="139">
        <v>2140127</v>
      </c>
      <c r="C972" s="137" t="s">
        <v>1307</v>
      </c>
      <c r="D972" s="137"/>
      <c r="E972" s="138"/>
      <c r="F972" s="137" t="str">
        <f t="shared" si="32"/>
        <v/>
      </c>
      <c r="G972" s="135"/>
    </row>
    <row r="973" ht="16.15" customHeight="1" spans="1:7">
      <c r="A973" s="131">
        <f t="shared" si="33"/>
        <v>968</v>
      </c>
      <c r="B973" s="139">
        <v>2140128</v>
      </c>
      <c r="C973" s="137" t="s">
        <v>1308</v>
      </c>
      <c r="D973" s="137"/>
      <c r="E973" s="138"/>
      <c r="F973" s="137" t="str">
        <f t="shared" si="32"/>
        <v/>
      </c>
      <c r="G973" s="135"/>
    </row>
    <row r="974" ht="16.15" customHeight="1" spans="1:7">
      <c r="A974" s="131">
        <f t="shared" si="33"/>
        <v>969</v>
      </c>
      <c r="B974" s="139">
        <v>2140129</v>
      </c>
      <c r="C974" s="137" t="s">
        <v>1309</v>
      </c>
      <c r="D974" s="137"/>
      <c r="E974" s="138"/>
      <c r="F974" s="137" t="str">
        <f t="shared" si="32"/>
        <v/>
      </c>
      <c r="G974" s="135"/>
    </row>
    <row r="975" ht="16.15" customHeight="1" spans="1:7">
      <c r="A975" s="131">
        <f t="shared" si="33"/>
        <v>970</v>
      </c>
      <c r="B975" s="139">
        <v>2140130</v>
      </c>
      <c r="C975" s="137" t="s">
        <v>1310</v>
      </c>
      <c r="D975" s="137"/>
      <c r="E975" s="138"/>
      <c r="F975" s="137" t="str">
        <f t="shared" si="32"/>
        <v/>
      </c>
      <c r="G975" s="135"/>
    </row>
    <row r="976" ht="16.15" customHeight="1" spans="1:7">
      <c r="A976" s="131">
        <f t="shared" si="33"/>
        <v>971</v>
      </c>
      <c r="B976" s="139">
        <v>2140131</v>
      </c>
      <c r="C976" s="137" t="s">
        <v>1311</v>
      </c>
      <c r="D976" s="137"/>
      <c r="E976" s="138"/>
      <c r="F976" s="137" t="str">
        <f t="shared" si="32"/>
        <v/>
      </c>
      <c r="G976" s="135"/>
    </row>
    <row r="977" ht="16.15" customHeight="1" spans="1:7">
      <c r="A977" s="131">
        <f t="shared" si="33"/>
        <v>972</v>
      </c>
      <c r="B977" s="139">
        <v>2140133</v>
      </c>
      <c r="C977" s="137" t="s">
        <v>1312</v>
      </c>
      <c r="D977" s="137"/>
      <c r="E977" s="138"/>
      <c r="F977" s="137" t="str">
        <f t="shared" si="32"/>
        <v/>
      </c>
      <c r="G977" s="135"/>
    </row>
    <row r="978" ht="16.15" customHeight="1" spans="1:7">
      <c r="A978" s="131">
        <f t="shared" si="33"/>
        <v>973</v>
      </c>
      <c r="B978" s="139">
        <v>2140136</v>
      </c>
      <c r="C978" s="137" t="s">
        <v>1313</v>
      </c>
      <c r="D978" s="137"/>
      <c r="E978" s="138"/>
      <c r="F978" s="137" t="str">
        <f t="shared" si="32"/>
        <v/>
      </c>
      <c r="G978" s="135"/>
    </row>
    <row r="979" ht="16.15" customHeight="1" spans="1:7">
      <c r="A979" s="131">
        <f t="shared" si="33"/>
        <v>974</v>
      </c>
      <c r="B979" s="139">
        <v>2140138</v>
      </c>
      <c r="C979" s="137" t="s">
        <v>1314</v>
      </c>
      <c r="D979" s="137"/>
      <c r="E979" s="138"/>
      <c r="F979" s="137" t="str">
        <f t="shared" si="32"/>
        <v/>
      </c>
      <c r="G979" s="135"/>
    </row>
    <row r="980" ht="16.15" customHeight="1" spans="1:7">
      <c r="A980" s="131">
        <f t="shared" si="33"/>
        <v>975</v>
      </c>
      <c r="B980" s="139">
        <v>2140139</v>
      </c>
      <c r="C980" s="137" t="s">
        <v>1315</v>
      </c>
      <c r="D980" s="137"/>
      <c r="E980" s="138"/>
      <c r="F980" s="137" t="str">
        <f t="shared" si="32"/>
        <v/>
      </c>
      <c r="G980" s="135"/>
    </row>
    <row r="981" ht="16.15" customHeight="1" spans="1:7">
      <c r="A981" s="131">
        <f t="shared" si="33"/>
        <v>976</v>
      </c>
      <c r="B981" s="139">
        <v>2140199</v>
      </c>
      <c r="C981" s="137" t="s">
        <v>1316</v>
      </c>
      <c r="D981" s="137"/>
      <c r="E981" s="138"/>
      <c r="F981" s="137" t="str">
        <f t="shared" si="32"/>
        <v/>
      </c>
      <c r="G981" s="135"/>
    </row>
    <row r="982" ht="16.15" customHeight="1" spans="1:7">
      <c r="A982" s="131">
        <f t="shared" si="33"/>
        <v>977</v>
      </c>
      <c r="B982" s="136">
        <v>21402</v>
      </c>
      <c r="C982" s="137" t="s">
        <v>1317</v>
      </c>
      <c r="D982" s="137">
        <f>SUM(D983:D991)</f>
        <v>0</v>
      </c>
      <c r="E982" s="138">
        <f>SUM(E983:E991)</f>
        <v>0</v>
      </c>
      <c r="F982" s="137" t="str">
        <f t="shared" si="32"/>
        <v/>
      </c>
      <c r="G982" s="135"/>
    </row>
    <row r="983" ht="16.15" customHeight="1" spans="1:7">
      <c r="A983" s="131">
        <f t="shared" si="33"/>
        <v>978</v>
      </c>
      <c r="B983" s="139">
        <v>2140201</v>
      </c>
      <c r="C983" s="137" t="s">
        <v>1002</v>
      </c>
      <c r="D983" s="137"/>
      <c r="E983" s="138"/>
      <c r="F983" s="137" t="str">
        <f t="shared" si="32"/>
        <v/>
      </c>
      <c r="G983" s="135"/>
    </row>
    <row r="984" ht="16.15" customHeight="1" spans="1:7">
      <c r="A984" s="131">
        <f t="shared" si="33"/>
        <v>979</v>
      </c>
      <c r="B984" s="139">
        <v>2140202</v>
      </c>
      <c r="C984" s="137" t="s">
        <v>1003</v>
      </c>
      <c r="D984" s="137"/>
      <c r="E984" s="138"/>
      <c r="F984" s="137" t="str">
        <f t="shared" si="32"/>
        <v/>
      </c>
      <c r="G984" s="135"/>
    </row>
    <row r="985" ht="16.15" customHeight="1" spans="1:7">
      <c r="A985" s="131">
        <f t="shared" si="33"/>
        <v>980</v>
      </c>
      <c r="B985" s="139">
        <v>2140203</v>
      </c>
      <c r="C985" s="137" t="s">
        <v>1004</v>
      </c>
      <c r="D985" s="137"/>
      <c r="E985" s="138"/>
      <c r="F985" s="137" t="str">
        <f t="shared" si="32"/>
        <v/>
      </c>
      <c r="G985" s="135"/>
    </row>
    <row r="986" ht="16.15" customHeight="1" spans="1:7">
      <c r="A986" s="131">
        <f t="shared" si="33"/>
        <v>981</v>
      </c>
      <c r="B986" s="139">
        <v>2140204</v>
      </c>
      <c r="C986" s="137" t="s">
        <v>1318</v>
      </c>
      <c r="D986" s="137"/>
      <c r="E986" s="138"/>
      <c r="F986" s="137" t="str">
        <f t="shared" si="32"/>
        <v/>
      </c>
      <c r="G986" s="135"/>
    </row>
    <row r="987" ht="16.15" customHeight="1" spans="1:7">
      <c r="A987" s="131">
        <f t="shared" si="33"/>
        <v>982</v>
      </c>
      <c r="B987" s="139">
        <v>2140205</v>
      </c>
      <c r="C987" s="137" t="s">
        <v>1319</v>
      </c>
      <c r="D987" s="137"/>
      <c r="E987" s="138"/>
      <c r="F987" s="137" t="str">
        <f t="shared" si="32"/>
        <v/>
      </c>
      <c r="G987" s="135"/>
    </row>
    <row r="988" ht="16.15" customHeight="1" spans="1:7">
      <c r="A988" s="131">
        <f t="shared" si="33"/>
        <v>983</v>
      </c>
      <c r="B988" s="139">
        <v>2140206</v>
      </c>
      <c r="C988" s="137" t="s">
        <v>1320</v>
      </c>
      <c r="D988" s="137"/>
      <c r="E988" s="138"/>
      <c r="F988" s="137" t="str">
        <f t="shared" si="32"/>
        <v/>
      </c>
      <c r="G988" s="135"/>
    </row>
    <row r="989" ht="16.15" customHeight="1" spans="1:7">
      <c r="A989" s="131">
        <f t="shared" si="33"/>
        <v>984</v>
      </c>
      <c r="B989" s="139">
        <v>2140207</v>
      </c>
      <c r="C989" s="137" t="s">
        <v>1321</v>
      </c>
      <c r="D989" s="137"/>
      <c r="E989" s="138"/>
      <c r="F989" s="137" t="str">
        <f t="shared" si="32"/>
        <v/>
      </c>
      <c r="G989" s="135"/>
    </row>
    <row r="990" ht="16.15" customHeight="1" spans="1:7">
      <c r="A990" s="131">
        <f t="shared" si="33"/>
        <v>985</v>
      </c>
      <c r="B990" s="139">
        <v>2140208</v>
      </c>
      <c r="C990" s="137" t="s">
        <v>1322</v>
      </c>
      <c r="D990" s="137"/>
      <c r="E990" s="138"/>
      <c r="F990" s="137" t="str">
        <f t="shared" si="32"/>
        <v/>
      </c>
      <c r="G990" s="135"/>
    </row>
    <row r="991" ht="16.15" customHeight="1" spans="1:7">
      <c r="A991" s="131">
        <f t="shared" si="33"/>
        <v>986</v>
      </c>
      <c r="B991" s="139">
        <v>2140299</v>
      </c>
      <c r="C991" s="137" t="s">
        <v>1323</v>
      </c>
      <c r="D991" s="137"/>
      <c r="E991" s="138"/>
      <c r="F991" s="137" t="str">
        <f t="shared" si="32"/>
        <v/>
      </c>
      <c r="G991" s="135"/>
    </row>
    <row r="992" ht="16.15" customHeight="1" spans="1:7">
      <c r="A992" s="131">
        <f t="shared" si="33"/>
        <v>987</v>
      </c>
      <c r="B992" s="136">
        <v>21403</v>
      </c>
      <c r="C992" s="137" t="s">
        <v>1324</v>
      </c>
      <c r="D992" s="137">
        <f>SUM(D993:D1001)</f>
        <v>0</v>
      </c>
      <c r="E992" s="138">
        <f>SUM(E993:E1001)</f>
        <v>0</v>
      </c>
      <c r="F992" s="137" t="str">
        <f t="shared" si="32"/>
        <v/>
      </c>
      <c r="G992" s="135"/>
    </row>
    <row r="993" ht="16.15" customHeight="1" spans="1:7">
      <c r="A993" s="131">
        <f t="shared" si="33"/>
        <v>988</v>
      </c>
      <c r="B993" s="139">
        <v>2140301</v>
      </c>
      <c r="C993" s="137" t="s">
        <v>1002</v>
      </c>
      <c r="D993" s="137"/>
      <c r="E993" s="138"/>
      <c r="F993" s="137" t="str">
        <f t="shared" si="32"/>
        <v/>
      </c>
      <c r="G993" s="135"/>
    </row>
    <row r="994" ht="16.15" customHeight="1" spans="1:7">
      <c r="A994" s="131">
        <f t="shared" si="33"/>
        <v>989</v>
      </c>
      <c r="B994" s="139">
        <v>2140302</v>
      </c>
      <c r="C994" s="137" t="s">
        <v>1003</v>
      </c>
      <c r="D994" s="137"/>
      <c r="E994" s="138"/>
      <c r="F994" s="137" t="str">
        <f t="shared" si="32"/>
        <v/>
      </c>
      <c r="G994" s="135"/>
    </row>
    <row r="995" ht="16.15" customHeight="1" spans="1:7">
      <c r="A995" s="131">
        <f t="shared" si="33"/>
        <v>990</v>
      </c>
      <c r="B995" s="139">
        <v>2140303</v>
      </c>
      <c r="C995" s="137" t="s">
        <v>1004</v>
      </c>
      <c r="D995" s="137"/>
      <c r="E995" s="138"/>
      <c r="F995" s="137" t="str">
        <f t="shared" si="32"/>
        <v/>
      </c>
      <c r="G995" s="135"/>
    </row>
    <row r="996" ht="16.15" customHeight="1" spans="1:7">
      <c r="A996" s="131">
        <f t="shared" si="33"/>
        <v>991</v>
      </c>
      <c r="B996" s="139">
        <v>2140304</v>
      </c>
      <c r="C996" s="137" t="s">
        <v>1325</v>
      </c>
      <c r="D996" s="137"/>
      <c r="E996" s="138"/>
      <c r="F996" s="137" t="str">
        <f t="shared" si="32"/>
        <v/>
      </c>
      <c r="G996" s="135"/>
    </row>
    <row r="997" ht="16.15" customHeight="1" spans="1:7">
      <c r="A997" s="131">
        <f t="shared" si="33"/>
        <v>992</v>
      </c>
      <c r="B997" s="139">
        <v>2140305</v>
      </c>
      <c r="C997" s="137" t="s">
        <v>1326</v>
      </c>
      <c r="D997" s="137"/>
      <c r="E997" s="138"/>
      <c r="F997" s="137" t="str">
        <f t="shared" si="32"/>
        <v/>
      </c>
      <c r="G997" s="135"/>
    </row>
    <row r="998" ht="16.15" customHeight="1" spans="1:7">
      <c r="A998" s="131">
        <f t="shared" si="33"/>
        <v>993</v>
      </c>
      <c r="B998" s="139">
        <v>2140306</v>
      </c>
      <c r="C998" s="137" t="s">
        <v>1327</v>
      </c>
      <c r="D998" s="137"/>
      <c r="E998" s="138"/>
      <c r="F998" s="137" t="str">
        <f t="shared" si="32"/>
        <v/>
      </c>
      <c r="G998" s="135"/>
    </row>
    <row r="999" ht="16.15" customHeight="1" spans="1:7">
      <c r="A999" s="131">
        <f t="shared" si="33"/>
        <v>994</v>
      </c>
      <c r="B999" s="139">
        <v>2140307</v>
      </c>
      <c r="C999" s="137" t="s">
        <v>1328</v>
      </c>
      <c r="D999" s="137"/>
      <c r="E999" s="138"/>
      <c r="F999" s="137" t="str">
        <f t="shared" si="32"/>
        <v/>
      </c>
      <c r="G999" s="135"/>
    </row>
    <row r="1000" ht="16.15" customHeight="1" spans="1:7">
      <c r="A1000" s="131">
        <f t="shared" si="33"/>
        <v>995</v>
      </c>
      <c r="B1000" s="139">
        <v>2140308</v>
      </c>
      <c r="C1000" s="137" t="s">
        <v>1329</v>
      </c>
      <c r="D1000" s="137"/>
      <c r="E1000" s="138"/>
      <c r="F1000" s="137" t="str">
        <f t="shared" si="32"/>
        <v/>
      </c>
      <c r="G1000" s="135"/>
    </row>
    <row r="1001" ht="16.15" customHeight="1" spans="1:7">
      <c r="A1001" s="131">
        <f t="shared" si="33"/>
        <v>996</v>
      </c>
      <c r="B1001" s="139">
        <v>2140399</v>
      </c>
      <c r="C1001" s="137" t="s">
        <v>1330</v>
      </c>
      <c r="D1001" s="137"/>
      <c r="E1001" s="138"/>
      <c r="F1001" s="137" t="str">
        <f t="shared" si="32"/>
        <v/>
      </c>
      <c r="G1001" s="135"/>
    </row>
    <row r="1002" ht="16.15" customHeight="1" spans="1:7">
      <c r="A1002" s="131">
        <f t="shared" si="33"/>
        <v>997</v>
      </c>
      <c r="B1002" s="136">
        <v>21404</v>
      </c>
      <c r="C1002" s="137" t="s">
        <v>1331</v>
      </c>
      <c r="D1002" s="137">
        <f>SUM(D1003:D1006)</f>
        <v>0</v>
      </c>
      <c r="E1002" s="138">
        <f>SUM(E1003:E1006)</f>
        <v>0</v>
      </c>
      <c r="F1002" s="137" t="str">
        <f t="shared" si="32"/>
        <v/>
      </c>
      <c r="G1002" s="135"/>
    </row>
    <row r="1003" ht="16.15" customHeight="1" spans="1:7">
      <c r="A1003" s="131">
        <f t="shared" si="33"/>
        <v>998</v>
      </c>
      <c r="B1003" s="139">
        <v>2140401</v>
      </c>
      <c r="C1003" s="137" t="s">
        <v>1332</v>
      </c>
      <c r="D1003" s="137"/>
      <c r="E1003" s="138"/>
      <c r="F1003" s="137" t="str">
        <f t="shared" si="32"/>
        <v/>
      </c>
      <c r="G1003" s="135"/>
    </row>
    <row r="1004" ht="16.15" customHeight="1" spans="1:7">
      <c r="A1004" s="131">
        <f t="shared" si="33"/>
        <v>999</v>
      </c>
      <c r="B1004" s="139">
        <v>2140402</v>
      </c>
      <c r="C1004" s="137" t="s">
        <v>1333</v>
      </c>
      <c r="D1004" s="137"/>
      <c r="E1004" s="138"/>
      <c r="F1004" s="137" t="str">
        <f t="shared" si="32"/>
        <v/>
      </c>
      <c r="G1004" s="135"/>
    </row>
    <row r="1005" ht="16.15" customHeight="1" spans="1:7">
      <c r="A1005" s="131">
        <f t="shared" si="33"/>
        <v>1000</v>
      </c>
      <c r="B1005" s="139">
        <v>2140403</v>
      </c>
      <c r="C1005" s="137" t="s">
        <v>1334</v>
      </c>
      <c r="D1005" s="137"/>
      <c r="E1005" s="138"/>
      <c r="F1005" s="137" t="str">
        <f t="shared" si="32"/>
        <v/>
      </c>
      <c r="G1005" s="135"/>
    </row>
    <row r="1006" ht="16.15" customHeight="1" spans="1:7">
      <c r="A1006" s="131">
        <f t="shared" si="33"/>
        <v>1001</v>
      </c>
      <c r="B1006" s="139">
        <v>2140499</v>
      </c>
      <c r="C1006" s="137" t="s">
        <v>1335</v>
      </c>
      <c r="D1006" s="137"/>
      <c r="E1006" s="138"/>
      <c r="F1006" s="137" t="str">
        <f t="shared" si="32"/>
        <v/>
      </c>
      <c r="G1006" s="135"/>
    </row>
    <row r="1007" ht="16.15" customHeight="1" spans="1:7">
      <c r="A1007" s="131">
        <f t="shared" si="33"/>
        <v>1002</v>
      </c>
      <c r="B1007" s="136">
        <v>21405</v>
      </c>
      <c r="C1007" s="137" t="s">
        <v>1336</v>
      </c>
      <c r="D1007" s="137">
        <f>SUM(D1008:D1013)</f>
        <v>0</v>
      </c>
      <c r="E1007" s="138">
        <f>SUM(E1008:E1013)</f>
        <v>0</v>
      </c>
      <c r="F1007" s="137" t="str">
        <f t="shared" si="32"/>
        <v/>
      </c>
      <c r="G1007" s="135"/>
    </row>
    <row r="1008" ht="16.15" customHeight="1" spans="1:7">
      <c r="A1008" s="131">
        <f t="shared" si="33"/>
        <v>1003</v>
      </c>
      <c r="B1008" s="139">
        <v>2140501</v>
      </c>
      <c r="C1008" s="137" t="s">
        <v>1002</v>
      </c>
      <c r="D1008" s="137"/>
      <c r="E1008" s="138"/>
      <c r="F1008" s="137" t="str">
        <f t="shared" si="32"/>
        <v/>
      </c>
      <c r="G1008" s="135"/>
    </row>
    <row r="1009" ht="16.15" customHeight="1" spans="1:7">
      <c r="A1009" s="131">
        <f t="shared" si="33"/>
        <v>1004</v>
      </c>
      <c r="B1009" s="139">
        <v>2140502</v>
      </c>
      <c r="C1009" s="137" t="s">
        <v>1003</v>
      </c>
      <c r="D1009" s="137"/>
      <c r="E1009" s="138"/>
      <c r="F1009" s="137" t="str">
        <f t="shared" si="32"/>
        <v/>
      </c>
      <c r="G1009" s="135"/>
    </row>
    <row r="1010" ht="16.15" customHeight="1" spans="1:7">
      <c r="A1010" s="131">
        <f t="shared" si="33"/>
        <v>1005</v>
      </c>
      <c r="B1010" s="139">
        <v>2140503</v>
      </c>
      <c r="C1010" s="137" t="s">
        <v>1004</v>
      </c>
      <c r="D1010" s="137"/>
      <c r="E1010" s="138"/>
      <c r="F1010" s="137" t="str">
        <f t="shared" si="32"/>
        <v/>
      </c>
      <c r="G1010" s="135"/>
    </row>
    <row r="1011" ht="16.15" customHeight="1" spans="1:7">
      <c r="A1011" s="131">
        <f t="shared" si="33"/>
        <v>1006</v>
      </c>
      <c r="B1011" s="139">
        <v>2140504</v>
      </c>
      <c r="C1011" s="137" t="s">
        <v>1322</v>
      </c>
      <c r="D1011" s="137"/>
      <c r="E1011" s="138"/>
      <c r="F1011" s="137" t="str">
        <f t="shared" si="32"/>
        <v/>
      </c>
      <c r="G1011" s="135"/>
    </row>
    <row r="1012" ht="16.15" customHeight="1" spans="1:7">
      <c r="A1012" s="131">
        <f t="shared" si="33"/>
        <v>1007</v>
      </c>
      <c r="B1012" s="139">
        <v>2140505</v>
      </c>
      <c r="C1012" s="137" t="s">
        <v>1337</v>
      </c>
      <c r="D1012" s="137"/>
      <c r="E1012" s="138"/>
      <c r="F1012" s="137" t="str">
        <f t="shared" si="32"/>
        <v/>
      </c>
      <c r="G1012" s="135"/>
    </row>
    <row r="1013" ht="16.15" customHeight="1" spans="1:7">
      <c r="A1013" s="131">
        <f t="shared" si="33"/>
        <v>1008</v>
      </c>
      <c r="B1013" s="139">
        <v>2140599</v>
      </c>
      <c r="C1013" s="137" t="s">
        <v>1338</v>
      </c>
      <c r="D1013" s="137"/>
      <c r="E1013" s="138"/>
      <c r="F1013" s="137" t="str">
        <f t="shared" si="32"/>
        <v/>
      </c>
      <c r="G1013" s="135"/>
    </row>
    <row r="1014" ht="16.15" customHeight="1" spans="1:7">
      <c r="A1014" s="131">
        <f t="shared" si="33"/>
        <v>1009</v>
      </c>
      <c r="B1014" s="136">
        <v>21406</v>
      </c>
      <c r="C1014" s="137" t="s">
        <v>1339</v>
      </c>
      <c r="D1014" s="137">
        <f>SUM(D1015:D1018)</f>
        <v>0</v>
      </c>
      <c r="E1014" s="138">
        <f>SUM(E1015:E1018)</f>
        <v>0</v>
      </c>
      <c r="F1014" s="137" t="str">
        <f t="shared" si="32"/>
        <v/>
      </c>
      <c r="G1014" s="135"/>
    </row>
    <row r="1015" ht="16.15" customHeight="1" spans="1:7">
      <c r="A1015" s="131">
        <f t="shared" si="33"/>
        <v>1010</v>
      </c>
      <c r="B1015" s="139">
        <v>2140601</v>
      </c>
      <c r="C1015" s="137" t="s">
        <v>1340</v>
      </c>
      <c r="D1015" s="137"/>
      <c r="E1015" s="138"/>
      <c r="F1015" s="137" t="str">
        <f t="shared" si="32"/>
        <v/>
      </c>
      <c r="G1015" s="135"/>
    </row>
    <row r="1016" ht="16.15" customHeight="1" spans="1:7">
      <c r="A1016" s="131">
        <f t="shared" si="33"/>
        <v>1011</v>
      </c>
      <c r="B1016" s="139">
        <v>2140602</v>
      </c>
      <c r="C1016" s="137" t="s">
        <v>1341</v>
      </c>
      <c r="D1016" s="137"/>
      <c r="E1016" s="138"/>
      <c r="F1016" s="137" t="str">
        <f t="shared" si="32"/>
        <v/>
      </c>
      <c r="G1016" s="135"/>
    </row>
    <row r="1017" ht="16.15" customHeight="1" spans="1:7">
      <c r="A1017" s="131">
        <f t="shared" si="33"/>
        <v>1012</v>
      </c>
      <c r="B1017" s="139">
        <v>2140603</v>
      </c>
      <c r="C1017" s="137" t="s">
        <v>1342</v>
      </c>
      <c r="D1017" s="137"/>
      <c r="E1017" s="138"/>
      <c r="F1017" s="137" t="str">
        <f t="shared" si="32"/>
        <v/>
      </c>
      <c r="G1017" s="135"/>
    </row>
    <row r="1018" ht="16.15" customHeight="1" spans="1:7">
      <c r="A1018" s="131">
        <f t="shared" si="33"/>
        <v>1013</v>
      </c>
      <c r="B1018" s="139">
        <v>2140699</v>
      </c>
      <c r="C1018" s="137" t="s">
        <v>1343</v>
      </c>
      <c r="D1018" s="137"/>
      <c r="E1018" s="138"/>
      <c r="F1018" s="137" t="str">
        <f t="shared" si="32"/>
        <v/>
      </c>
      <c r="G1018" s="135"/>
    </row>
    <row r="1019" ht="16.15" customHeight="1" spans="1:7">
      <c r="A1019" s="131">
        <f t="shared" si="33"/>
        <v>1014</v>
      </c>
      <c r="B1019" s="136">
        <v>21499</v>
      </c>
      <c r="C1019" s="137" t="s">
        <v>1344</v>
      </c>
      <c r="D1019" s="137">
        <f>SUM(D1020:D1021)</f>
        <v>0</v>
      </c>
      <c r="E1019" s="138">
        <f>SUM(E1020:E1021)</f>
        <v>0</v>
      </c>
      <c r="F1019" s="137" t="str">
        <f t="shared" si="32"/>
        <v/>
      </c>
      <c r="G1019" s="135"/>
    </row>
    <row r="1020" ht="16.15" customHeight="1" spans="1:7">
      <c r="A1020" s="131">
        <f t="shared" si="33"/>
        <v>1015</v>
      </c>
      <c r="B1020" s="139">
        <v>2149901</v>
      </c>
      <c r="C1020" s="137" t="s">
        <v>1345</v>
      </c>
      <c r="D1020" s="137"/>
      <c r="E1020" s="138"/>
      <c r="F1020" s="137" t="str">
        <f t="shared" si="32"/>
        <v/>
      </c>
      <c r="G1020" s="135"/>
    </row>
    <row r="1021" ht="16.15" customHeight="1" spans="1:7">
      <c r="A1021" s="131">
        <f t="shared" si="33"/>
        <v>1016</v>
      </c>
      <c r="B1021" s="139">
        <v>2149999</v>
      </c>
      <c r="C1021" s="137" t="s">
        <v>1346</v>
      </c>
      <c r="D1021" s="137"/>
      <c r="E1021" s="138"/>
      <c r="F1021" s="137" t="str">
        <f t="shared" si="32"/>
        <v/>
      </c>
      <c r="G1021" s="135"/>
    </row>
    <row r="1022" ht="16.15" customHeight="1" spans="1:7">
      <c r="A1022" s="131">
        <f t="shared" si="33"/>
        <v>1017</v>
      </c>
      <c r="B1022" s="132">
        <v>215</v>
      </c>
      <c r="C1022" s="133" t="s">
        <v>1347</v>
      </c>
      <c r="D1022" s="133">
        <f>D1023+D1033+D1049+D1054+D1065+D1072+D1080</f>
        <v>0</v>
      </c>
      <c r="E1022" s="134">
        <f>E1023+E1033+E1049+E1054+E1065+E1072+E1080</f>
        <v>0</v>
      </c>
      <c r="F1022" s="133" t="str">
        <f t="shared" ref="F1022:F1083" si="34">IF(D1022=0,"",E1022/D1022*100)</f>
        <v/>
      </c>
      <c r="G1022" s="135"/>
    </row>
    <row r="1023" ht="16.15" customHeight="1" spans="1:7">
      <c r="A1023" s="131">
        <f t="shared" si="33"/>
        <v>1018</v>
      </c>
      <c r="B1023" s="136">
        <v>21501</v>
      </c>
      <c r="C1023" s="137" t="s">
        <v>1348</v>
      </c>
      <c r="D1023" s="137">
        <f>SUM(D1024:D1032)</f>
        <v>0</v>
      </c>
      <c r="E1023" s="138">
        <f>SUM(E1024:E1032)</f>
        <v>0</v>
      </c>
      <c r="F1023" s="137" t="str">
        <f t="shared" si="34"/>
        <v/>
      </c>
      <c r="G1023" s="135"/>
    </row>
    <row r="1024" ht="16.15" customHeight="1" spans="1:7">
      <c r="A1024" s="131">
        <f t="shared" si="33"/>
        <v>1019</v>
      </c>
      <c r="B1024" s="139">
        <v>2150101</v>
      </c>
      <c r="C1024" s="137" t="s">
        <v>1002</v>
      </c>
      <c r="D1024" s="137"/>
      <c r="E1024" s="138"/>
      <c r="F1024" s="137" t="str">
        <f t="shared" si="34"/>
        <v/>
      </c>
      <c r="G1024" s="135"/>
    </row>
    <row r="1025" ht="16.15" customHeight="1" spans="1:7">
      <c r="A1025" s="131">
        <f t="shared" si="33"/>
        <v>1020</v>
      </c>
      <c r="B1025" s="139">
        <v>2150102</v>
      </c>
      <c r="C1025" s="137" t="s">
        <v>1003</v>
      </c>
      <c r="D1025" s="137"/>
      <c r="E1025" s="138"/>
      <c r="F1025" s="137" t="str">
        <f t="shared" si="34"/>
        <v/>
      </c>
      <c r="G1025" s="135"/>
    </row>
    <row r="1026" ht="16.15" customHeight="1" spans="1:7">
      <c r="A1026" s="131">
        <f t="shared" si="33"/>
        <v>1021</v>
      </c>
      <c r="B1026" s="139">
        <v>2150103</v>
      </c>
      <c r="C1026" s="137" t="s">
        <v>1004</v>
      </c>
      <c r="D1026" s="137"/>
      <c r="E1026" s="138"/>
      <c r="F1026" s="137" t="str">
        <f t="shared" si="34"/>
        <v/>
      </c>
      <c r="G1026" s="135"/>
    </row>
    <row r="1027" ht="16.15" customHeight="1" spans="1:7">
      <c r="A1027" s="131">
        <f t="shared" ref="A1027:A1088" si="35">ROW()-5</f>
        <v>1022</v>
      </c>
      <c r="B1027" s="139">
        <v>2150104</v>
      </c>
      <c r="C1027" s="137" t="s">
        <v>1349</v>
      </c>
      <c r="D1027" s="137"/>
      <c r="E1027" s="138"/>
      <c r="F1027" s="137" t="str">
        <f t="shared" si="34"/>
        <v/>
      </c>
      <c r="G1027" s="135"/>
    </row>
    <row r="1028" ht="16.15" customHeight="1" spans="1:7">
      <c r="A1028" s="131">
        <f t="shared" si="35"/>
        <v>1023</v>
      </c>
      <c r="B1028" s="139">
        <v>2150105</v>
      </c>
      <c r="C1028" s="137" t="s">
        <v>1350</v>
      </c>
      <c r="D1028" s="137"/>
      <c r="E1028" s="138"/>
      <c r="F1028" s="137" t="str">
        <f t="shared" si="34"/>
        <v/>
      </c>
      <c r="G1028" s="135"/>
    </row>
    <row r="1029" ht="16.15" customHeight="1" spans="1:7">
      <c r="A1029" s="131">
        <f t="shared" si="35"/>
        <v>1024</v>
      </c>
      <c r="B1029" s="139">
        <v>2150106</v>
      </c>
      <c r="C1029" s="137" t="s">
        <v>1351</v>
      </c>
      <c r="D1029" s="137"/>
      <c r="E1029" s="138"/>
      <c r="F1029" s="137" t="str">
        <f t="shared" si="34"/>
        <v/>
      </c>
      <c r="G1029" s="135"/>
    </row>
    <row r="1030" ht="16.15" customHeight="1" spans="1:7">
      <c r="A1030" s="131">
        <f t="shared" si="35"/>
        <v>1025</v>
      </c>
      <c r="B1030" s="139">
        <v>2150107</v>
      </c>
      <c r="C1030" s="137" t="s">
        <v>1352</v>
      </c>
      <c r="D1030" s="137"/>
      <c r="E1030" s="138"/>
      <c r="F1030" s="137" t="str">
        <f t="shared" si="34"/>
        <v/>
      </c>
      <c r="G1030" s="135"/>
    </row>
    <row r="1031" ht="16.15" customHeight="1" spans="1:7">
      <c r="A1031" s="131">
        <f t="shared" si="35"/>
        <v>1026</v>
      </c>
      <c r="B1031" s="139">
        <v>2150108</v>
      </c>
      <c r="C1031" s="137" t="s">
        <v>1353</v>
      </c>
      <c r="D1031" s="137"/>
      <c r="E1031" s="138"/>
      <c r="F1031" s="137" t="str">
        <f t="shared" si="34"/>
        <v/>
      </c>
      <c r="G1031" s="135"/>
    </row>
    <row r="1032" ht="16.15" customHeight="1" spans="1:7">
      <c r="A1032" s="131">
        <f t="shared" si="35"/>
        <v>1027</v>
      </c>
      <c r="B1032" s="139">
        <v>2150199</v>
      </c>
      <c r="C1032" s="137" t="s">
        <v>1354</v>
      </c>
      <c r="D1032" s="137"/>
      <c r="E1032" s="138"/>
      <c r="F1032" s="137" t="str">
        <f t="shared" si="34"/>
        <v/>
      </c>
      <c r="G1032" s="135"/>
    </row>
    <row r="1033" ht="16.15" customHeight="1" spans="1:7">
      <c r="A1033" s="131">
        <f t="shared" si="35"/>
        <v>1028</v>
      </c>
      <c r="B1033" s="136">
        <v>21502</v>
      </c>
      <c r="C1033" s="137" t="s">
        <v>1355</v>
      </c>
      <c r="D1033" s="137">
        <f>SUM(D1034:D1048)</f>
        <v>0</v>
      </c>
      <c r="E1033" s="138">
        <f>SUM(E1034:E1048)</f>
        <v>0</v>
      </c>
      <c r="F1033" s="137" t="str">
        <f t="shared" si="34"/>
        <v/>
      </c>
      <c r="G1033" s="135"/>
    </row>
    <row r="1034" ht="16.15" customHeight="1" spans="1:7">
      <c r="A1034" s="131">
        <f t="shared" si="35"/>
        <v>1029</v>
      </c>
      <c r="B1034" s="139">
        <v>2150201</v>
      </c>
      <c r="C1034" s="137" t="s">
        <v>1002</v>
      </c>
      <c r="D1034" s="137"/>
      <c r="E1034" s="138"/>
      <c r="F1034" s="137" t="str">
        <f t="shared" si="34"/>
        <v/>
      </c>
      <c r="G1034" s="135"/>
    </row>
    <row r="1035" ht="16.15" customHeight="1" spans="1:7">
      <c r="A1035" s="131">
        <f t="shared" si="35"/>
        <v>1030</v>
      </c>
      <c r="B1035" s="139">
        <v>2150202</v>
      </c>
      <c r="C1035" s="137" t="s">
        <v>1003</v>
      </c>
      <c r="D1035" s="137"/>
      <c r="E1035" s="138"/>
      <c r="F1035" s="137" t="str">
        <f t="shared" si="34"/>
        <v/>
      </c>
      <c r="G1035" s="135"/>
    </row>
    <row r="1036" ht="16.15" customHeight="1" spans="1:7">
      <c r="A1036" s="131">
        <f t="shared" si="35"/>
        <v>1031</v>
      </c>
      <c r="B1036" s="139">
        <v>2150203</v>
      </c>
      <c r="C1036" s="137" t="s">
        <v>1004</v>
      </c>
      <c r="D1036" s="137"/>
      <c r="E1036" s="138"/>
      <c r="F1036" s="137" t="str">
        <f t="shared" si="34"/>
        <v/>
      </c>
      <c r="G1036" s="135"/>
    </row>
    <row r="1037" ht="16.15" customHeight="1" spans="1:7">
      <c r="A1037" s="131">
        <f t="shared" si="35"/>
        <v>1032</v>
      </c>
      <c r="B1037" s="139">
        <v>2150204</v>
      </c>
      <c r="C1037" s="137" t="s">
        <v>1356</v>
      </c>
      <c r="D1037" s="137"/>
      <c r="E1037" s="138"/>
      <c r="F1037" s="137" t="str">
        <f t="shared" si="34"/>
        <v/>
      </c>
      <c r="G1037" s="135"/>
    </row>
    <row r="1038" ht="16.15" customHeight="1" spans="1:7">
      <c r="A1038" s="131">
        <f t="shared" si="35"/>
        <v>1033</v>
      </c>
      <c r="B1038" s="139">
        <v>2150205</v>
      </c>
      <c r="C1038" s="137" t="s">
        <v>1357</v>
      </c>
      <c r="D1038" s="137"/>
      <c r="E1038" s="138"/>
      <c r="F1038" s="137" t="str">
        <f t="shared" si="34"/>
        <v/>
      </c>
      <c r="G1038" s="135"/>
    </row>
    <row r="1039" ht="16.15" customHeight="1" spans="1:7">
      <c r="A1039" s="131">
        <f t="shared" si="35"/>
        <v>1034</v>
      </c>
      <c r="B1039" s="139">
        <v>2150206</v>
      </c>
      <c r="C1039" s="137" t="s">
        <v>1358</v>
      </c>
      <c r="D1039" s="137"/>
      <c r="E1039" s="138"/>
      <c r="F1039" s="137" t="str">
        <f t="shared" si="34"/>
        <v/>
      </c>
      <c r="G1039" s="135"/>
    </row>
    <row r="1040" ht="16.15" customHeight="1" spans="1:7">
      <c r="A1040" s="131">
        <f t="shared" si="35"/>
        <v>1035</v>
      </c>
      <c r="B1040" s="139">
        <v>2150207</v>
      </c>
      <c r="C1040" s="137" t="s">
        <v>1359</v>
      </c>
      <c r="D1040" s="137"/>
      <c r="E1040" s="138"/>
      <c r="F1040" s="137" t="str">
        <f t="shared" si="34"/>
        <v/>
      </c>
      <c r="G1040" s="135"/>
    </row>
    <row r="1041" ht="16.15" customHeight="1" spans="1:7">
      <c r="A1041" s="131">
        <f t="shared" si="35"/>
        <v>1036</v>
      </c>
      <c r="B1041" s="139">
        <v>2150208</v>
      </c>
      <c r="C1041" s="137" t="s">
        <v>1360</v>
      </c>
      <c r="D1041" s="137"/>
      <c r="E1041" s="138"/>
      <c r="F1041" s="137" t="str">
        <f t="shared" si="34"/>
        <v/>
      </c>
      <c r="G1041" s="135"/>
    </row>
    <row r="1042" ht="16.15" customHeight="1" spans="1:7">
      <c r="A1042" s="131">
        <f t="shared" si="35"/>
        <v>1037</v>
      </c>
      <c r="B1042" s="139">
        <v>2150209</v>
      </c>
      <c r="C1042" s="137" t="s">
        <v>1361</v>
      </c>
      <c r="D1042" s="137"/>
      <c r="E1042" s="138"/>
      <c r="F1042" s="137" t="str">
        <f t="shared" si="34"/>
        <v/>
      </c>
      <c r="G1042" s="135"/>
    </row>
    <row r="1043" ht="16.15" customHeight="1" spans="1:7">
      <c r="A1043" s="131">
        <f t="shared" si="35"/>
        <v>1038</v>
      </c>
      <c r="B1043" s="139">
        <v>2150210</v>
      </c>
      <c r="C1043" s="137" t="s">
        <v>1362</v>
      </c>
      <c r="D1043" s="137"/>
      <c r="E1043" s="138"/>
      <c r="F1043" s="137" t="str">
        <f t="shared" si="34"/>
        <v/>
      </c>
      <c r="G1043" s="135"/>
    </row>
    <row r="1044" ht="16.15" customHeight="1" spans="1:7">
      <c r="A1044" s="131">
        <f t="shared" si="35"/>
        <v>1039</v>
      </c>
      <c r="B1044" s="139">
        <v>2150212</v>
      </c>
      <c r="C1044" s="137" t="s">
        <v>1363</v>
      </c>
      <c r="D1044" s="137"/>
      <c r="E1044" s="138"/>
      <c r="F1044" s="137" t="str">
        <f t="shared" si="34"/>
        <v/>
      </c>
      <c r="G1044" s="135"/>
    </row>
    <row r="1045" ht="16.15" customHeight="1" spans="1:7">
      <c r="A1045" s="131">
        <f t="shared" si="35"/>
        <v>1040</v>
      </c>
      <c r="B1045" s="139">
        <v>2150213</v>
      </c>
      <c r="C1045" s="137" t="s">
        <v>1364</v>
      </c>
      <c r="D1045" s="137"/>
      <c r="E1045" s="138"/>
      <c r="F1045" s="137" t="str">
        <f t="shared" si="34"/>
        <v/>
      </c>
      <c r="G1045" s="135"/>
    </row>
    <row r="1046" ht="16.15" customHeight="1" spans="1:7">
      <c r="A1046" s="131">
        <f t="shared" si="35"/>
        <v>1041</v>
      </c>
      <c r="B1046" s="139">
        <v>2150214</v>
      </c>
      <c r="C1046" s="137" t="s">
        <v>1365</v>
      </c>
      <c r="D1046" s="137"/>
      <c r="E1046" s="138"/>
      <c r="F1046" s="137" t="str">
        <f t="shared" si="34"/>
        <v/>
      </c>
      <c r="G1046" s="135"/>
    </row>
    <row r="1047" ht="16.15" customHeight="1" spans="1:7">
      <c r="A1047" s="131">
        <f t="shared" si="35"/>
        <v>1042</v>
      </c>
      <c r="B1047" s="139">
        <v>2150215</v>
      </c>
      <c r="C1047" s="137" t="s">
        <v>1366</v>
      </c>
      <c r="D1047" s="137"/>
      <c r="E1047" s="138"/>
      <c r="F1047" s="137" t="str">
        <f t="shared" si="34"/>
        <v/>
      </c>
      <c r="G1047" s="135"/>
    </row>
    <row r="1048" ht="16.15" customHeight="1" spans="1:7">
      <c r="A1048" s="131">
        <f t="shared" si="35"/>
        <v>1043</v>
      </c>
      <c r="B1048" s="139">
        <v>2150299</v>
      </c>
      <c r="C1048" s="137" t="s">
        <v>1367</v>
      </c>
      <c r="D1048" s="137"/>
      <c r="E1048" s="138"/>
      <c r="F1048" s="137" t="str">
        <f t="shared" si="34"/>
        <v/>
      </c>
      <c r="G1048" s="135"/>
    </row>
    <row r="1049" ht="16.15" customHeight="1" spans="1:7">
      <c r="A1049" s="131">
        <f t="shared" si="35"/>
        <v>1044</v>
      </c>
      <c r="B1049" s="136">
        <v>21503</v>
      </c>
      <c r="C1049" s="137" t="s">
        <v>1368</v>
      </c>
      <c r="D1049" s="137">
        <f>SUM(D1050:D1053)</f>
        <v>0</v>
      </c>
      <c r="E1049" s="138">
        <f>SUM(E1050:E1053)</f>
        <v>0</v>
      </c>
      <c r="F1049" s="137" t="str">
        <f t="shared" si="34"/>
        <v/>
      </c>
      <c r="G1049" s="135"/>
    </row>
    <row r="1050" ht="16.15" customHeight="1" spans="1:7">
      <c r="A1050" s="131">
        <f t="shared" si="35"/>
        <v>1045</v>
      </c>
      <c r="B1050" s="139">
        <v>2150301</v>
      </c>
      <c r="C1050" s="137" t="s">
        <v>1002</v>
      </c>
      <c r="D1050" s="137"/>
      <c r="E1050" s="138"/>
      <c r="F1050" s="137" t="str">
        <f t="shared" si="34"/>
        <v/>
      </c>
      <c r="G1050" s="135"/>
    </row>
    <row r="1051" ht="16.15" customHeight="1" spans="1:7">
      <c r="A1051" s="131">
        <f t="shared" si="35"/>
        <v>1046</v>
      </c>
      <c r="B1051" s="139">
        <v>2150302</v>
      </c>
      <c r="C1051" s="137" t="s">
        <v>1003</v>
      </c>
      <c r="D1051" s="137"/>
      <c r="E1051" s="138"/>
      <c r="F1051" s="137" t="str">
        <f t="shared" si="34"/>
        <v/>
      </c>
      <c r="G1051" s="135"/>
    </row>
    <row r="1052" ht="16.15" customHeight="1" spans="1:7">
      <c r="A1052" s="131">
        <f t="shared" si="35"/>
        <v>1047</v>
      </c>
      <c r="B1052" s="139">
        <v>2150303</v>
      </c>
      <c r="C1052" s="137" t="s">
        <v>1004</v>
      </c>
      <c r="D1052" s="137"/>
      <c r="E1052" s="138"/>
      <c r="F1052" s="137" t="str">
        <f t="shared" si="34"/>
        <v/>
      </c>
      <c r="G1052" s="135"/>
    </row>
    <row r="1053" ht="16.15" customHeight="1" spans="1:7">
      <c r="A1053" s="131">
        <f t="shared" si="35"/>
        <v>1048</v>
      </c>
      <c r="B1053" s="139">
        <v>2150399</v>
      </c>
      <c r="C1053" s="137" t="s">
        <v>1369</v>
      </c>
      <c r="D1053" s="137"/>
      <c r="E1053" s="138"/>
      <c r="F1053" s="137" t="str">
        <f t="shared" si="34"/>
        <v/>
      </c>
      <c r="G1053" s="135"/>
    </row>
    <row r="1054" ht="16.15" customHeight="1" spans="1:7">
      <c r="A1054" s="131">
        <f t="shared" si="35"/>
        <v>1049</v>
      </c>
      <c r="B1054" s="136">
        <v>21505</v>
      </c>
      <c r="C1054" s="137" t="s">
        <v>1370</v>
      </c>
      <c r="D1054" s="137">
        <f>SUM(D1055:D1064)</f>
        <v>0</v>
      </c>
      <c r="E1054" s="138">
        <f>SUM(E1055:E1064)</f>
        <v>0</v>
      </c>
      <c r="F1054" s="137" t="str">
        <f t="shared" si="34"/>
        <v/>
      </c>
      <c r="G1054" s="135"/>
    </row>
    <row r="1055" ht="16.15" customHeight="1" spans="1:7">
      <c r="A1055" s="131">
        <f t="shared" si="35"/>
        <v>1050</v>
      </c>
      <c r="B1055" s="144" t="s">
        <v>1371</v>
      </c>
      <c r="C1055" s="145" t="s">
        <v>40</v>
      </c>
      <c r="D1055" s="137"/>
      <c r="E1055" s="138"/>
      <c r="F1055" s="137" t="str">
        <f t="shared" si="34"/>
        <v/>
      </c>
      <c r="G1055" s="135"/>
    </row>
    <row r="1056" ht="16.15" customHeight="1" spans="1:7">
      <c r="A1056" s="131">
        <f t="shared" si="35"/>
        <v>1051</v>
      </c>
      <c r="B1056" s="144" t="s">
        <v>1372</v>
      </c>
      <c r="C1056" s="145" t="s">
        <v>42</v>
      </c>
      <c r="D1056" s="137"/>
      <c r="E1056" s="138"/>
      <c r="F1056" s="137" t="str">
        <f t="shared" si="34"/>
        <v/>
      </c>
      <c r="G1056" s="135"/>
    </row>
    <row r="1057" ht="16.15" customHeight="1" spans="1:7">
      <c r="A1057" s="131">
        <f t="shared" si="35"/>
        <v>1052</v>
      </c>
      <c r="B1057" s="144" t="s">
        <v>1373</v>
      </c>
      <c r="C1057" s="145" t="s">
        <v>44</v>
      </c>
      <c r="D1057" s="137"/>
      <c r="E1057" s="138"/>
      <c r="F1057" s="137" t="str">
        <f t="shared" si="34"/>
        <v/>
      </c>
      <c r="G1057" s="135"/>
    </row>
    <row r="1058" ht="16.15" customHeight="1" spans="1:7">
      <c r="A1058" s="131">
        <f t="shared" si="35"/>
        <v>1053</v>
      </c>
      <c r="B1058" s="144" t="s">
        <v>1374</v>
      </c>
      <c r="C1058" s="145" t="s">
        <v>1375</v>
      </c>
      <c r="D1058" s="137"/>
      <c r="E1058" s="138"/>
      <c r="F1058" s="137" t="str">
        <f t="shared" si="34"/>
        <v/>
      </c>
      <c r="G1058" s="135"/>
    </row>
    <row r="1059" ht="16.15" customHeight="1" spans="1:7">
      <c r="A1059" s="131">
        <f t="shared" si="35"/>
        <v>1054</v>
      </c>
      <c r="B1059" s="144" t="s">
        <v>1376</v>
      </c>
      <c r="C1059" s="145" t="s">
        <v>1377</v>
      </c>
      <c r="D1059" s="137"/>
      <c r="E1059" s="138"/>
      <c r="F1059" s="137" t="str">
        <f t="shared" si="34"/>
        <v/>
      </c>
      <c r="G1059" s="135"/>
    </row>
    <row r="1060" ht="16.15" customHeight="1" spans="1:7">
      <c r="A1060" s="131">
        <f t="shared" si="35"/>
        <v>1055</v>
      </c>
      <c r="B1060" s="144">
        <v>2150508</v>
      </c>
      <c r="C1060" s="145" t="s">
        <v>1378</v>
      </c>
      <c r="D1060" s="137"/>
      <c r="E1060" s="138"/>
      <c r="F1060" s="137" t="str">
        <f t="shared" si="34"/>
        <v/>
      </c>
      <c r="G1060" s="135"/>
    </row>
    <row r="1061" ht="16.15" customHeight="1" spans="1:7">
      <c r="A1061" s="131">
        <f t="shared" si="35"/>
        <v>1056</v>
      </c>
      <c r="B1061" s="144">
        <v>2150516</v>
      </c>
      <c r="C1061" s="145" t="s">
        <v>1379</v>
      </c>
      <c r="D1061" s="137"/>
      <c r="E1061" s="138"/>
      <c r="F1061" s="137" t="str">
        <f t="shared" si="34"/>
        <v/>
      </c>
      <c r="G1061" s="135"/>
    </row>
    <row r="1062" ht="16.15" customHeight="1" spans="1:7">
      <c r="A1062" s="131">
        <f t="shared" si="35"/>
        <v>1057</v>
      </c>
      <c r="B1062" s="144">
        <v>2150517</v>
      </c>
      <c r="C1062" s="145" t="s">
        <v>1380</v>
      </c>
      <c r="D1062" s="137"/>
      <c r="E1062" s="138"/>
      <c r="F1062" s="137" t="str">
        <f t="shared" si="34"/>
        <v/>
      </c>
      <c r="G1062" s="135"/>
    </row>
    <row r="1063" ht="16.15" customHeight="1" spans="1:7">
      <c r="A1063" s="131">
        <f t="shared" si="35"/>
        <v>1058</v>
      </c>
      <c r="B1063" s="144">
        <v>2150550</v>
      </c>
      <c r="C1063" s="145" t="s">
        <v>58</v>
      </c>
      <c r="D1063" s="137"/>
      <c r="E1063" s="138"/>
      <c r="F1063" s="137"/>
      <c r="G1063" s="135"/>
    </row>
    <row r="1064" ht="16.15" customHeight="1" spans="1:7">
      <c r="A1064" s="131">
        <f t="shared" si="35"/>
        <v>1059</v>
      </c>
      <c r="B1064" s="144">
        <v>2150599</v>
      </c>
      <c r="C1064" s="145" t="s">
        <v>1381</v>
      </c>
      <c r="D1064" s="137"/>
      <c r="E1064" s="138"/>
      <c r="F1064" s="137" t="str">
        <f t="shared" si="34"/>
        <v/>
      </c>
      <c r="G1064" s="135"/>
    </row>
    <row r="1065" ht="16.15" customHeight="1" spans="1:7">
      <c r="A1065" s="131">
        <f t="shared" si="35"/>
        <v>1060</v>
      </c>
      <c r="B1065" s="136">
        <v>21507</v>
      </c>
      <c r="C1065" s="137" t="s">
        <v>1382</v>
      </c>
      <c r="D1065" s="137">
        <f>SUM(D1066:D1071)</f>
        <v>0</v>
      </c>
      <c r="E1065" s="138">
        <f>SUM(E1066:E1071)</f>
        <v>0</v>
      </c>
      <c r="F1065" s="137" t="str">
        <f t="shared" si="34"/>
        <v/>
      </c>
      <c r="G1065" s="135"/>
    </row>
    <row r="1066" ht="16.15" customHeight="1" spans="1:7">
      <c r="A1066" s="131">
        <f t="shared" si="35"/>
        <v>1061</v>
      </c>
      <c r="B1066" s="139">
        <v>2150701</v>
      </c>
      <c r="C1066" s="137" t="s">
        <v>1002</v>
      </c>
      <c r="D1066" s="137"/>
      <c r="E1066" s="138"/>
      <c r="F1066" s="137" t="str">
        <f t="shared" si="34"/>
        <v/>
      </c>
      <c r="G1066" s="135"/>
    </row>
    <row r="1067" ht="16.15" customHeight="1" spans="1:7">
      <c r="A1067" s="131">
        <f t="shared" si="35"/>
        <v>1062</v>
      </c>
      <c r="B1067" s="139">
        <v>2150702</v>
      </c>
      <c r="C1067" s="137" t="s">
        <v>1003</v>
      </c>
      <c r="D1067" s="137"/>
      <c r="E1067" s="138"/>
      <c r="F1067" s="137" t="str">
        <f t="shared" si="34"/>
        <v/>
      </c>
      <c r="G1067" s="135"/>
    </row>
    <row r="1068" ht="16.15" customHeight="1" spans="1:7">
      <c r="A1068" s="131">
        <f t="shared" si="35"/>
        <v>1063</v>
      </c>
      <c r="B1068" s="139">
        <v>2150703</v>
      </c>
      <c r="C1068" s="137" t="s">
        <v>1004</v>
      </c>
      <c r="D1068" s="137"/>
      <c r="E1068" s="138"/>
      <c r="F1068" s="137" t="str">
        <f t="shared" si="34"/>
        <v/>
      </c>
      <c r="G1068" s="135"/>
    </row>
    <row r="1069" ht="16.15" customHeight="1" spans="1:7">
      <c r="A1069" s="131">
        <f t="shared" si="35"/>
        <v>1064</v>
      </c>
      <c r="B1069" s="139">
        <v>2150704</v>
      </c>
      <c r="C1069" s="137" t="s">
        <v>1383</v>
      </c>
      <c r="D1069" s="137"/>
      <c r="E1069" s="138"/>
      <c r="F1069" s="137" t="str">
        <f t="shared" si="34"/>
        <v/>
      </c>
      <c r="G1069" s="135"/>
    </row>
    <row r="1070" ht="16.15" customHeight="1" spans="1:7">
      <c r="A1070" s="131">
        <f t="shared" si="35"/>
        <v>1065</v>
      </c>
      <c r="B1070" s="139">
        <v>2150705</v>
      </c>
      <c r="C1070" s="137" t="s">
        <v>1384</v>
      </c>
      <c r="D1070" s="137"/>
      <c r="E1070" s="138"/>
      <c r="F1070" s="137" t="str">
        <f t="shared" si="34"/>
        <v/>
      </c>
      <c r="G1070" s="135"/>
    </row>
    <row r="1071" ht="16.15" customHeight="1" spans="1:7">
      <c r="A1071" s="131">
        <f t="shared" si="35"/>
        <v>1066</v>
      </c>
      <c r="B1071" s="139">
        <v>2150799</v>
      </c>
      <c r="C1071" s="137" t="s">
        <v>1385</v>
      </c>
      <c r="D1071" s="137"/>
      <c r="E1071" s="138"/>
      <c r="F1071" s="137" t="str">
        <f t="shared" si="34"/>
        <v/>
      </c>
      <c r="G1071" s="135"/>
    </row>
    <row r="1072" ht="16.15" customHeight="1" spans="1:7">
      <c r="A1072" s="131">
        <f t="shared" si="35"/>
        <v>1067</v>
      </c>
      <c r="B1072" s="136">
        <v>21508</v>
      </c>
      <c r="C1072" s="137" t="s">
        <v>1386</v>
      </c>
      <c r="D1072" s="137">
        <f>SUM(D1073:D1079)</f>
        <v>0</v>
      </c>
      <c r="E1072" s="138">
        <f>SUM(E1073:E1079)</f>
        <v>0</v>
      </c>
      <c r="F1072" s="137" t="str">
        <f t="shared" si="34"/>
        <v/>
      </c>
      <c r="G1072" s="135"/>
    </row>
    <row r="1073" ht="16.15" customHeight="1" spans="1:7">
      <c r="A1073" s="131">
        <f t="shared" si="35"/>
        <v>1068</v>
      </c>
      <c r="B1073" s="139" t="s">
        <v>1387</v>
      </c>
      <c r="C1073" s="140" t="s">
        <v>40</v>
      </c>
      <c r="D1073" s="137"/>
      <c r="E1073" s="138"/>
      <c r="F1073" s="137" t="str">
        <f t="shared" si="34"/>
        <v/>
      </c>
      <c r="G1073" s="135"/>
    </row>
    <row r="1074" ht="16.15" customHeight="1" spans="1:7">
      <c r="A1074" s="131">
        <f t="shared" si="35"/>
        <v>1069</v>
      </c>
      <c r="B1074" s="139" t="s">
        <v>1388</v>
      </c>
      <c r="C1074" s="140" t="s">
        <v>42</v>
      </c>
      <c r="D1074" s="137"/>
      <c r="E1074" s="138"/>
      <c r="F1074" s="137" t="str">
        <f t="shared" si="34"/>
        <v/>
      </c>
      <c r="G1074" s="135"/>
    </row>
    <row r="1075" ht="16.15" customHeight="1" spans="1:7">
      <c r="A1075" s="131"/>
      <c r="B1075" s="139" t="s">
        <v>1389</v>
      </c>
      <c r="C1075" s="140" t="s">
        <v>44</v>
      </c>
      <c r="D1075" s="137"/>
      <c r="E1075" s="138"/>
      <c r="F1075" s="137"/>
      <c r="G1075" s="135"/>
    </row>
    <row r="1076" ht="16.15" customHeight="1" spans="1:7">
      <c r="A1076" s="131">
        <f t="shared" si="35"/>
        <v>1071</v>
      </c>
      <c r="B1076" s="139" t="s">
        <v>1390</v>
      </c>
      <c r="C1076" s="140" t="s">
        <v>1391</v>
      </c>
      <c r="D1076" s="137"/>
      <c r="E1076" s="138"/>
      <c r="F1076" s="137" t="str">
        <f t="shared" si="34"/>
        <v/>
      </c>
      <c r="G1076" s="135"/>
    </row>
    <row r="1077" ht="16.15" customHeight="1" spans="1:7">
      <c r="A1077" s="131">
        <f t="shared" si="35"/>
        <v>1072</v>
      </c>
      <c r="B1077" s="139">
        <v>2150806</v>
      </c>
      <c r="C1077" s="140" t="s">
        <v>1392</v>
      </c>
      <c r="D1077" s="137"/>
      <c r="E1077" s="138"/>
      <c r="F1077" s="137" t="str">
        <f t="shared" si="34"/>
        <v/>
      </c>
      <c r="G1077" s="135"/>
    </row>
    <row r="1078" ht="16.15" customHeight="1" spans="1:7">
      <c r="A1078" s="131">
        <f t="shared" si="35"/>
        <v>1073</v>
      </c>
      <c r="B1078" s="139" t="s">
        <v>1393</v>
      </c>
      <c r="C1078" s="140" t="s">
        <v>1394</v>
      </c>
      <c r="D1078" s="137"/>
      <c r="E1078" s="138"/>
      <c r="F1078" s="137" t="str">
        <f t="shared" si="34"/>
        <v/>
      </c>
      <c r="G1078" s="135"/>
    </row>
    <row r="1079" ht="16.15" customHeight="1" spans="1:7">
      <c r="A1079" s="131">
        <f t="shared" si="35"/>
        <v>1074</v>
      </c>
      <c r="B1079" s="139" t="s">
        <v>1395</v>
      </c>
      <c r="C1079" s="140" t="s">
        <v>1396</v>
      </c>
      <c r="D1079" s="137"/>
      <c r="E1079" s="138"/>
      <c r="F1079" s="137" t="str">
        <f t="shared" si="34"/>
        <v/>
      </c>
      <c r="G1079" s="135"/>
    </row>
    <row r="1080" ht="16.15" customHeight="1" spans="1:7">
      <c r="A1080" s="131">
        <f t="shared" si="35"/>
        <v>1075</v>
      </c>
      <c r="B1080" s="136">
        <v>21599</v>
      </c>
      <c r="C1080" s="137" t="s">
        <v>1397</v>
      </c>
      <c r="D1080" s="137">
        <f>SUM(D1081:D1085)</f>
        <v>0</v>
      </c>
      <c r="E1080" s="138">
        <f>SUM(E1081:E1085)</f>
        <v>0</v>
      </c>
      <c r="F1080" s="137" t="str">
        <f t="shared" si="34"/>
        <v/>
      </c>
      <c r="G1080" s="135"/>
    </row>
    <row r="1081" ht="16.15" customHeight="1" spans="1:7">
      <c r="A1081" s="131">
        <f t="shared" si="35"/>
        <v>1076</v>
      </c>
      <c r="B1081" s="139">
        <v>2159901</v>
      </c>
      <c r="C1081" s="137" t="s">
        <v>1398</v>
      </c>
      <c r="D1081" s="137"/>
      <c r="E1081" s="138"/>
      <c r="F1081" s="137" t="str">
        <f t="shared" si="34"/>
        <v/>
      </c>
      <c r="G1081" s="135"/>
    </row>
    <row r="1082" ht="16.15" customHeight="1" spans="1:7">
      <c r="A1082" s="131">
        <f t="shared" si="35"/>
        <v>1077</v>
      </c>
      <c r="B1082" s="139">
        <v>2159904</v>
      </c>
      <c r="C1082" s="137" t="s">
        <v>1399</v>
      </c>
      <c r="D1082" s="137"/>
      <c r="E1082" s="138"/>
      <c r="F1082" s="137" t="str">
        <f t="shared" si="34"/>
        <v/>
      </c>
      <c r="G1082" s="135"/>
    </row>
    <row r="1083" ht="16.15" customHeight="1" spans="1:7">
      <c r="A1083" s="131">
        <f t="shared" si="35"/>
        <v>1078</v>
      </c>
      <c r="B1083" s="139">
        <v>2159905</v>
      </c>
      <c r="C1083" s="137" t="s">
        <v>1400</v>
      </c>
      <c r="D1083" s="137"/>
      <c r="E1083" s="138"/>
      <c r="F1083" s="137" t="str">
        <f t="shared" si="34"/>
        <v/>
      </c>
      <c r="G1083" s="135"/>
    </row>
    <row r="1084" ht="16.15" customHeight="1" spans="1:7">
      <c r="A1084" s="131">
        <f t="shared" si="35"/>
        <v>1079</v>
      </c>
      <c r="B1084" s="139">
        <v>2159906</v>
      </c>
      <c r="C1084" s="137" t="s">
        <v>1401</v>
      </c>
      <c r="D1084" s="137"/>
      <c r="E1084" s="138"/>
      <c r="F1084" s="137" t="str">
        <f t="shared" ref="F1084:F1138" si="36">IF(D1084=0,"",E1084/D1084*100)</f>
        <v/>
      </c>
      <c r="G1084" s="135"/>
    </row>
    <row r="1085" ht="16.15" customHeight="1" spans="1:7">
      <c r="A1085" s="131">
        <f t="shared" si="35"/>
        <v>1080</v>
      </c>
      <c r="B1085" s="139">
        <v>2159999</v>
      </c>
      <c r="C1085" s="137" t="s">
        <v>1402</v>
      </c>
      <c r="D1085" s="137"/>
      <c r="E1085" s="138"/>
      <c r="F1085" s="137" t="str">
        <f t="shared" si="36"/>
        <v/>
      </c>
      <c r="G1085" s="135"/>
    </row>
    <row r="1086" ht="16.15" customHeight="1" spans="1:7">
      <c r="A1086" s="131">
        <f t="shared" si="35"/>
        <v>1081</v>
      </c>
      <c r="B1086" s="132">
        <v>216</v>
      </c>
      <c r="C1086" s="133" t="s">
        <v>1403</v>
      </c>
      <c r="D1086" s="133">
        <f>D1087+D1097+D1103</f>
        <v>0</v>
      </c>
      <c r="E1086" s="134">
        <f>E1087+E1097+E1103</f>
        <v>0</v>
      </c>
      <c r="F1086" s="133" t="str">
        <f t="shared" si="36"/>
        <v/>
      </c>
      <c r="G1086" s="135"/>
    </row>
    <row r="1087" ht="16.15" customHeight="1" spans="1:7">
      <c r="A1087" s="131">
        <f t="shared" si="35"/>
        <v>1082</v>
      </c>
      <c r="B1087" s="136">
        <v>21602</v>
      </c>
      <c r="C1087" s="137" t="s">
        <v>1404</v>
      </c>
      <c r="D1087" s="137">
        <f>SUM(D1088:D1096)</f>
        <v>0</v>
      </c>
      <c r="E1087" s="138">
        <f>SUM(E1088:E1096)</f>
        <v>0</v>
      </c>
      <c r="F1087" s="137" t="str">
        <f t="shared" si="36"/>
        <v/>
      </c>
      <c r="G1087" s="135"/>
    </row>
    <row r="1088" ht="16.15" customHeight="1" spans="1:7">
      <c r="A1088" s="131">
        <f t="shared" si="35"/>
        <v>1083</v>
      </c>
      <c r="B1088" s="139">
        <v>2160201</v>
      </c>
      <c r="C1088" s="137" t="s">
        <v>1002</v>
      </c>
      <c r="D1088" s="137"/>
      <c r="E1088" s="138"/>
      <c r="F1088" s="137" t="str">
        <f t="shared" si="36"/>
        <v/>
      </c>
      <c r="G1088" s="135"/>
    </row>
    <row r="1089" ht="16.15" customHeight="1" spans="1:7">
      <c r="A1089" s="131">
        <f t="shared" ref="A1089:A1153" si="37">ROW()-5</f>
        <v>1084</v>
      </c>
      <c r="B1089" s="139">
        <v>2160202</v>
      </c>
      <c r="C1089" s="137" t="s">
        <v>1003</v>
      </c>
      <c r="D1089" s="137"/>
      <c r="E1089" s="138"/>
      <c r="F1089" s="137" t="str">
        <f t="shared" si="36"/>
        <v/>
      </c>
      <c r="G1089" s="135"/>
    </row>
    <row r="1090" ht="16.15" customHeight="1" spans="1:7">
      <c r="A1090" s="131">
        <f t="shared" si="37"/>
        <v>1085</v>
      </c>
      <c r="B1090" s="139">
        <v>2160203</v>
      </c>
      <c r="C1090" s="137" t="s">
        <v>1004</v>
      </c>
      <c r="D1090" s="137"/>
      <c r="E1090" s="138"/>
      <c r="F1090" s="137" t="str">
        <f t="shared" si="36"/>
        <v/>
      </c>
      <c r="G1090" s="135"/>
    </row>
    <row r="1091" ht="16.15" customHeight="1" spans="1:7">
      <c r="A1091" s="131">
        <f t="shared" si="37"/>
        <v>1086</v>
      </c>
      <c r="B1091" s="139">
        <v>2160216</v>
      </c>
      <c r="C1091" s="137" t="s">
        <v>1405</v>
      </c>
      <c r="D1091" s="137"/>
      <c r="E1091" s="138"/>
      <c r="F1091" s="137" t="str">
        <f t="shared" si="36"/>
        <v/>
      </c>
      <c r="G1091" s="135"/>
    </row>
    <row r="1092" ht="16.15" customHeight="1" spans="1:7">
      <c r="A1092" s="131">
        <f t="shared" si="37"/>
        <v>1087</v>
      </c>
      <c r="B1092" s="139">
        <v>2160217</v>
      </c>
      <c r="C1092" s="137" t="s">
        <v>1406</v>
      </c>
      <c r="D1092" s="137"/>
      <c r="E1092" s="138"/>
      <c r="F1092" s="137" t="str">
        <f t="shared" si="36"/>
        <v/>
      </c>
      <c r="G1092" s="135"/>
    </row>
    <row r="1093" ht="16.15" customHeight="1" spans="1:7">
      <c r="A1093" s="131">
        <f t="shared" si="37"/>
        <v>1088</v>
      </c>
      <c r="B1093" s="139">
        <v>2160218</v>
      </c>
      <c r="C1093" s="137" t="s">
        <v>1407</v>
      </c>
      <c r="D1093" s="137"/>
      <c r="E1093" s="138"/>
      <c r="F1093" s="137" t="str">
        <f t="shared" si="36"/>
        <v/>
      </c>
      <c r="G1093" s="135"/>
    </row>
    <row r="1094" ht="16.15" customHeight="1" spans="1:7">
      <c r="A1094" s="131">
        <f t="shared" si="37"/>
        <v>1089</v>
      </c>
      <c r="B1094" s="139">
        <v>2160219</v>
      </c>
      <c r="C1094" s="137" t="s">
        <v>1408</v>
      </c>
      <c r="D1094" s="137"/>
      <c r="E1094" s="138"/>
      <c r="F1094" s="137" t="str">
        <f t="shared" si="36"/>
        <v/>
      </c>
      <c r="G1094" s="135"/>
    </row>
    <row r="1095" ht="16.15" customHeight="1" spans="1:7">
      <c r="A1095" s="131">
        <f t="shared" si="37"/>
        <v>1090</v>
      </c>
      <c r="B1095" s="139">
        <v>2160250</v>
      </c>
      <c r="C1095" s="137" t="s">
        <v>1033</v>
      </c>
      <c r="D1095" s="137"/>
      <c r="E1095" s="138"/>
      <c r="F1095" s="137" t="str">
        <f t="shared" si="36"/>
        <v/>
      </c>
      <c r="G1095" s="135"/>
    </row>
    <row r="1096" ht="16.15" customHeight="1" spans="1:7">
      <c r="A1096" s="131">
        <f t="shared" si="37"/>
        <v>1091</v>
      </c>
      <c r="B1096" s="139">
        <v>2160299</v>
      </c>
      <c r="C1096" s="137" t="s">
        <v>1409</v>
      </c>
      <c r="D1096" s="137"/>
      <c r="E1096" s="138"/>
      <c r="F1096" s="137" t="str">
        <f t="shared" si="36"/>
        <v/>
      </c>
      <c r="G1096" s="135"/>
    </row>
    <row r="1097" ht="16.15" customHeight="1" spans="1:7">
      <c r="A1097" s="131">
        <f t="shared" si="37"/>
        <v>1092</v>
      </c>
      <c r="B1097" s="136">
        <v>21606</v>
      </c>
      <c r="C1097" s="137" t="s">
        <v>1410</v>
      </c>
      <c r="D1097" s="137">
        <f>SUM(D1098:D1102)</f>
        <v>0</v>
      </c>
      <c r="E1097" s="138">
        <f>SUM(E1098:E1102)</f>
        <v>0</v>
      </c>
      <c r="F1097" s="137" t="str">
        <f t="shared" si="36"/>
        <v/>
      </c>
      <c r="G1097" s="135"/>
    </row>
    <row r="1098" ht="16.15" customHeight="1" spans="1:7">
      <c r="A1098" s="131">
        <f t="shared" si="37"/>
        <v>1093</v>
      </c>
      <c r="B1098" s="139">
        <v>2160601</v>
      </c>
      <c r="C1098" s="137" t="s">
        <v>1002</v>
      </c>
      <c r="D1098" s="137"/>
      <c r="E1098" s="138"/>
      <c r="F1098" s="137" t="str">
        <f t="shared" si="36"/>
        <v/>
      </c>
      <c r="G1098" s="135"/>
    </row>
    <row r="1099" ht="16.15" customHeight="1" spans="1:7">
      <c r="A1099" s="131">
        <f t="shared" si="37"/>
        <v>1094</v>
      </c>
      <c r="B1099" s="139">
        <v>2160602</v>
      </c>
      <c r="C1099" s="137" t="s">
        <v>1003</v>
      </c>
      <c r="D1099" s="137"/>
      <c r="E1099" s="138"/>
      <c r="F1099" s="137" t="str">
        <f t="shared" si="36"/>
        <v/>
      </c>
      <c r="G1099" s="135"/>
    </row>
    <row r="1100" ht="16.15" customHeight="1" spans="1:7">
      <c r="A1100" s="131">
        <f t="shared" si="37"/>
        <v>1095</v>
      </c>
      <c r="B1100" s="139">
        <v>2160603</v>
      </c>
      <c r="C1100" s="137" t="s">
        <v>1004</v>
      </c>
      <c r="D1100" s="137"/>
      <c r="E1100" s="138"/>
      <c r="F1100" s="137" t="str">
        <f t="shared" si="36"/>
        <v/>
      </c>
      <c r="G1100" s="135"/>
    </row>
    <row r="1101" ht="16.15" customHeight="1" spans="1:7">
      <c r="A1101" s="131">
        <f t="shared" si="37"/>
        <v>1096</v>
      </c>
      <c r="B1101" s="139">
        <v>2160607</v>
      </c>
      <c r="C1101" s="137" t="s">
        <v>1411</v>
      </c>
      <c r="D1101" s="137"/>
      <c r="E1101" s="138"/>
      <c r="F1101" s="137" t="str">
        <f t="shared" si="36"/>
        <v/>
      </c>
      <c r="G1101" s="135"/>
    </row>
    <row r="1102" ht="16.15" customHeight="1" spans="1:7">
      <c r="A1102" s="131">
        <f t="shared" si="37"/>
        <v>1097</v>
      </c>
      <c r="B1102" s="139">
        <v>2160699</v>
      </c>
      <c r="C1102" s="137" t="s">
        <v>1412</v>
      </c>
      <c r="D1102" s="137"/>
      <c r="E1102" s="138"/>
      <c r="F1102" s="137" t="str">
        <f t="shared" si="36"/>
        <v/>
      </c>
      <c r="G1102" s="135"/>
    </row>
    <row r="1103" ht="16.15" customHeight="1" spans="1:7">
      <c r="A1103" s="131">
        <f t="shared" si="37"/>
        <v>1098</v>
      </c>
      <c r="B1103" s="136">
        <v>21699</v>
      </c>
      <c r="C1103" s="137" t="s">
        <v>1413</v>
      </c>
      <c r="D1103" s="137">
        <f>SUM(D1104:D1105)</f>
        <v>0</v>
      </c>
      <c r="E1103" s="138">
        <f>SUM(E1104:E1105)</f>
        <v>0</v>
      </c>
      <c r="F1103" s="137" t="str">
        <f t="shared" si="36"/>
        <v/>
      </c>
      <c r="G1103" s="135"/>
    </row>
    <row r="1104" ht="16.15" customHeight="1" spans="1:7">
      <c r="A1104" s="131">
        <f t="shared" si="37"/>
        <v>1099</v>
      </c>
      <c r="B1104" s="139">
        <v>2169901</v>
      </c>
      <c r="C1104" s="137" t="s">
        <v>1414</v>
      </c>
      <c r="D1104" s="137"/>
      <c r="E1104" s="138"/>
      <c r="F1104" s="137" t="str">
        <f t="shared" si="36"/>
        <v/>
      </c>
      <c r="G1104" s="135"/>
    </row>
    <row r="1105" ht="16.15" customHeight="1" spans="1:7">
      <c r="A1105" s="131">
        <f t="shared" si="37"/>
        <v>1100</v>
      </c>
      <c r="B1105" s="139">
        <v>2169999</v>
      </c>
      <c r="C1105" s="137" t="s">
        <v>1415</v>
      </c>
      <c r="D1105" s="137"/>
      <c r="E1105" s="138"/>
      <c r="F1105" s="137" t="str">
        <f t="shared" si="36"/>
        <v/>
      </c>
      <c r="G1105" s="135"/>
    </row>
    <row r="1106" ht="16.15" customHeight="1" spans="1:7">
      <c r="A1106" s="131">
        <f t="shared" si="37"/>
        <v>1101</v>
      </c>
      <c r="B1106" s="132">
        <v>217</v>
      </c>
      <c r="C1106" s="133" t="s">
        <v>1416</v>
      </c>
      <c r="D1106" s="133">
        <f>D1107+D1114+D1124+D1130+D1133</f>
        <v>0</v>
      </c>
      <c r="E1106" s="134">
        <f>E1107+E1114+E1124+E1130+E1133</f>
        <v>0</v>
      </c>
      <c r="F1106" s="133" t="str">
        <f t="shared" si="36"/>
        <v/>
      </c>
      <c r="G1106" s="135"/>
    </row>
    <row r="1107" ht="16.15" customHeight="1" spans="1:7">
      <c r="A1107" s="131">
        <f t="shared" si="37"/>
        <v>1102</v>
      </c>
      <c r="B1107" s="136">
        <v>21701</v>
      </c>
      <c r="C1107" s="137" t="s">
        <v>1417</v>
      </c>
      <c r="D1107" s="137">
        <f>SUM(D1108:D1113)</f>
        <v>0</v>
      </c>
      <c r="E1107" s="138">
        <f>SUM(E1108:E1113)</f>
        <v>0</v>
      </c>
      <c r="F1107" s="137" t="str">
        <f t="shared" si="36"/>
        <v/>
      </c>
      <c r="G1107" s="135"/>
    </row>
    <row r="1108" ht="16.15" customHeight="1" spans="1:7">
      <c r="A1108" s="131">
        <f t="shared" si="37"/>
        <v>1103</v>
      </c>
      <c r="B1108" s="139">
        <v>2170101</v>
      </c>
      <c r="C1108" s="137" t="s">
        <v>1002</v>
      </c>
      <c r="D1108" s="137"/>
      <c r="E1108" s="138"/>
      <c r="F1108" s="137" t="str">
        <f t="shared" si="36"/>
        <v/>
      </c>
      <c r="G1108" s="135"/>
    </row>
    <row r="1109" ht="16.15" customHeight="1" spans="1:7">
      <c r="A1109" s="131">
        <f t="shared" si="37"/>
        <v>1104</v>
      </c>
      <c r="B1109" s="139">
        <v>2170102</v>
      </c>
      <c r="C1109" s="137" t="s">
        <v>1003</v>
      </c>
      <c r="D1109" s="137"/>
      <c r="E1109" s="138"/>
      <c r="F1109" s="137" t="str">
        <f t="shared" si="36"/>
        <v/>
      </c>
      <c r="G1109" s="135"/>
    </row>
    <row r="1110" ht="16.15" customHeight="1" spans="1:7">
      <c r="A1110" s="131">
        <f t="shared" si="37"/>
        <v>1105</v>
      </c>
      <c r="B1110" s="139">
        <v>2170103</v>
      </c>
      <c r="C1110" s="137" t="s">
        <v>1004</v>
      </c>
      <c r="D1110" s="137"/>
      <c r="E1110" s="138"/>
      <c r="F1110" s="137" t="str">
        <f t="shared" si="36"/>
        <v/>
      </c>
      <c r="G1110" s="135"/>
    </row>
    <row r="1111" ht="16.15" customHeight="1" spans="1:7">
      <c r="A1111" s="131">
        <f t="shared" si="37"/>
        <v>1106</v>
      </c>
      <c r="B1111" s="139">
        <v>2170104</v>
      </c>
      <c r="C1111" s="137" t="s">
        <v>1418</v>
      </c>
      <c r="D1111" s="137"/>
      <c r="E1111" s="138"/>
      <c r="F1111" s="137" t="str">
        <f t="shared" si="36"/>
        <v/>
      </c>
      <c r="G1111" s="135"/>
    </row>
    <row r="1112" ht="16.15" customHeight="1" spans="1:7">
      <c r="A1112" s="131">
        <f t="shared" si="37"/>
        <v>1107</v>
      </c>
      <c r="B1112" s="139">
        <v>2170150</v>
      </c>
      <c r="C1112" s="137" t="s">
        <v>1033</v>
      </c>
      <c r="D1112" s="137"/>
      <c r="E1112" s="138"/>
      <c r="F1112" s="137" t="str">
        <f t="shared" si="36"/>
        <v/>
      </c>
      <c r="G1112" s="135"/>
    </row>
    <row r="1113" ht="16.15" customHeight="1" spans="1:7">
      <c r="A1113" s="131">
        <f t="shared" si="37"/>
        <v>1108</v>
      </c>
      <c r="B1113" s="139">
        <v>2170199</v>
      </c>
      <c r="C1113" s="137" t="s">
        <v>1419</v>
      </c>
      <c r="D1113" s="137"/>
      <c r="E1113" s="138"/>
      <c r="F1113" s="137" t="str">
        <f t="shared" si="36"/>
        <v/>
      </c>
      <c r="G1113" s="135"/>
    </row>
    <row r="1114" ht="16.15" customHeight="1" spans="1:7">
      <c r="A1114" s="131">
        <f t="shared" si="37"/>
        <v>1109</v>
      </c>
      <c r="B1114" s="136">
        <v>21702</v>
      </c>
      <c r="C1114" s="137" t="s">
        <v>1420</v>
      </c>
      <c r="D1114" s="137">
        <f>SUM(D1115:D1123)</f>
        <v>0</v>
      </c>
      <c r="E1114" s="138">
        <f>SUM(E1115:E1123)</f>
        <v>0</v>
      </c>
      <c r="F1114" s="137" t="str">
        <f t="shared" si="36"/>
        <v/>
      </c>
      <c r="G1114" s="135"/>
    </row>
    <row r="1115" ht="16.15" customHeight="1" spans="1:7">
      <c r="A1115" s="131">
        <f t="shared" si="37"/>
        <v>1110</v>
      </c>
      <c r="B1115" s="139">
        <v>2170201</v>
      </c>
      <c r="C1115" s="137" t="s">
        <v>1421</v>
      </c>
      <c r="D1115" s="137"/>
      <c r="E1115" s="138"/>
      <c r="F1115" s="137" t="str">
        <f t="shared" si="36"/>
        <v/>
      </c>
      <c r="G1115" s="135"/>
    </row>
    <row r="1116" ht="16.15" customHeight="1" spans="1:7">
      <c r="A1116" s="131">
        <f t="shared" si="37"/>
        <v>1111</v>
      </c>
      <c r="B1116" s="139">
        <v>2170202</v>
      </c>
      <c r="C1116" s="137" t="s">
        <v>1422</v>
      </c>
      <c r="D1116" s="137"/>
      <c r="E1116" s="138"/>
      <c r="F1116" s="137" t="str">
        <f t="shared" si="36"/>
        <v/>
      </c>
      <c r="G1116" s="135"/>
    </row>
    <row r="1117" ht="16.15" customHeight="1" spans="1:7">
      <c r="A1117" s="131">
        <f t="shared" si="37"/>
        <v>1112</v>
      </c>
      <c r="B1117" s="139">
        <v>2170203</v>
      </c>
      <c r="C1117" s="137" t="s">
        <v>1423</v>
      </c>
      <c r="D1117" s="137"/>
      <c r="E1117" s="138"/>
      <c r="F1117" s="137" t="str">
        <f t="shared" si="36"/>
        <v/>
      </c>
      <c r="G1117" s="135"/>
    </row>
    <row r="1118" ht="16.15" customHeight="1" spans="1:7">
      <c r="A1118" s="131">
        <f t="shared" si="37"/>
        <v>1113</v>
      </c>
      <c r="B1118" s="139">
        <v>2170204</v>
      </c>
      <c r="C1118" s="137" t="s">
        <v>1424</v>
      </c>
      <c r="D1118" s="137"/>
      <c r="E1118" s="138"/>
      <c r="F1118" s="137" t="str">
        <f t="shared" si="36"/>
        <v/>
      </c>
      <c r="G1118" s="135"/>
    </row>
    <row r="1119" ht="16.15" customHeight="1" spans="1:7">
      <c r="A1119" s="131">
        <f t="shared" si="37"/>
        <v>1114</v>
      </c>
      <c r="B1119" s="139">
        <v>2170205</v>
      </c>
      <c r="C1119" s="137" t="s">
        <v>1425</v>
      </c>
      <c r="D1119" s="137"/>
      <c r="E1119" s="138"/>
      <c r="F1119" s="137" t="str">
        <f t="shared" si="36"/>
        <v/>
      </c>
      <c r="G1119" s="135"/>
    </row>
    <row r="1120" ht="16.15" customHeight="1" spans="1:7">
      <c r="A1120" s="131">
        <f t="shared" si="37"/>
        <v>1115</v>
      </c>
      <c r="B1120" s="139">
        <v>2170206</v>
      </c>
      <c r="C1120" s="137" t="s">
        <v>1426</v>
      </c>
      <c r="D1120" s="137"/>
      <c r="E1120" s="138"/>
      <c r="F1120" s="137" t="str">
        <f t="shared" si="36"/>
        <v/>
      </c>
      <c r="G1120" s="135"/>
    </row>
    <row r="1121" ht="16.15" customHeight="1" spans="1:7">
      <c r="A1121" s="131">
        <f t="shared" si="37"/>
        <v>1116</v>
      </c>
      <c r="B1121" s="139">
        <v>2170207</v>
      </c>
      <c r="C1121" s="137" t="s">
        <v>1427</v>
      </c>
      <c r="D1121" s="137"/>
      <c r="E1121" s="138"/>
      <c r="F1121" s="137" t="str">
        <f t="shared" si="36"/>
        <v/>
      </c>
      <c r="G1121" s="135"/>
    </row>
    <row r="1122" ht="16.15" customHeight="1" spans="1:7">
      <c r="A1122" s="131">
        <f t="shared" si="37"/>
        <v>1117</v>
      </c>
      <c r="B1122" s="139">
        <v>2170208</v>
      </c>
      <c r="C1122" s="137" t="s">
        <v>1428</v>
      </c>
      <c r="D1122" s="137"/>
      <c r="E1122" s="138"/>
      <c r="F1122" s="137" t="str">
        <f t="shared" si="36"/>
        <v/>
      </c>
      <c r="G1122" s="135"/>
    </row>
    <row r="1123" ht="16.15" customHeight="1" spans="1:7">
      <c r="A1123" s="131">
        <f t="shared" si="37"/>
        <v>1118</v>
      </c>
      <c r="B1123" s="139">
        <v>2170299</v>
      </c>
      <c r="C1123" s="137" t="s">
        <v>1429</v>
      </c>
      <c r="D1123" s="137"/>
      <c r="E1123" s="138"/>
      <c r="F1123" s="137" t="str">
        <f t="shared" si="36"/>
        <v/>
      </c>
      <c r="G1123" s="135"/>
    </row>
    <row r="1124" ht="16.15" customHeight="1" spans="1:7">
      <c r="A1124" s="131">
        <f t="shared" si="37"/>
        <v>1119</v>
      </c>
      <c r="B1124" s="136">
        <v>21703</v>
      </c>
      <c r="C1124" s="137" t="s">
        <v>1430</v>
      </c>
      <c r="D1124" s="137">
        <f>SUM(D1125:D1129)</f>
        <v>0</v>
      </c>
      <c r="E1124" s="138">
        <f>SUM(E1125:E1129)</f>
        <v>0</v>
      </c>
      <c r="F1124" s="137" t="str">
        <f t="shared" si="36"/>
        <v/>
      </c>
      <c r="G1124" s="135"/>
    </row>
    <row r="1125" ht="16.15" customHeight="1" spans="1:7">
      <c r="A1125" s="131">
        <f t="shared" si="37"/>
        <v>1120</v>
      </c>
      <c r="B1125" s="139">
        <v>2170301</v>
      </c>
      <c r="C1125" s="137" t="s">
        <v>1431</v>
      </c>
      <c r="D1125" s="137"/>
      <c r="E1125" s="138"/>
      <c r="F1125" s="137" t="str">
        <f t="shared" si="36"/>
        <v/>
      </c>
      <c r="G1125" s="135"/>
    </row>
    <row r="1126" ht="16.15" customHeight="1" spans="1:7">
      <c r="A1126" s="131">
        <f t="shared" si="37"/>
        <v>1121</v>
      </c>
      <c r="B1126" s="139">
        <v>2170302</v>
      </c>
      <c r="C1126" s="137" t="s">
        <v>1432</v>
      </c>
      <c r="D1126" s="137"/>
      <c r="E1126" s="138"/>
      <c r="F1126" s="137" t="str">
        <f t="shared" si="36"/>
        <v/>
      </c>
      <c r="G1126" s="135"/>
    </row>
    <row r="1127" ht="16.15" customHeight="1" spans="1:7">
      <c r="A1127" s="131">
        <f t="shared" si="37"/>
        <v>1122</v>
      </c>
      <c r="B1127" s="139">
        <v>2170303</v>
      </c>
      <c r="C1127" s="137" t="s">
        <v>1433</v>
      </c>
      <c r="D1127" s="137"/>
      <c r="E1127" s="138"/>
      <c r="F1127" s="137" t="str">
        <f t="shared" si="36"/>
        <v/>
      </c>
      <c r="G1127" s="135"/>
    </row>
    <row r="1128" ht="16.15" customHeight="1" spans="1:7">
      <c r="A1128" s="131">
        <f t="shared" si="37"/>
        <v>1123</v>
      </c>
      <c r="B1128" s="139">
        <v>2170304</v>
      </c>
      <c r="C1128" s="137" t="s">
        <v>1434</v>
      </c>
      <c r="D1128" s="137"/>
      <c r="E1128" s="138"/>
      <c r="F1128" s="137" t="str">
        <f t="shared" si="36"/>
        <v/>
      </c>
      <c r="G1128" s="135"/>
    </row>
    <row r="1129" ht="16.15" customHeight="1" spans="1:7">
      <c r="A1129" s="131">
        <f t="shared" si="37"/>
        <v>1124</v>
      </c>
      <c r="B1129" s="139">
        <v>2170399</v>
      </c>
      <c r="C1129" s="137" t="s">
        <v>1435</v>
      </c>
      <c r="D1129" s="137"/>
      <c r="E1129" s="138"/>
      <c r="F1129" s="137" t="str">
        <f t="shared" si="36"/>
        <v/>
      </c>
      <c r="G1129" s="135"/>
    </row>
    <row r="1130" ht="16.15" customHeight="1" spans="1:7">
      <c r="A1130" s="131">
        <f t="shared" si="37"/>
        <v>1125</v>
      </c>
      <c r="B1130" s="136">
        <v>21704</v>
      </c>
      <c r="C1130" s="137" t="s">
        <v>1436</v>
      </c>
      <c r="D1130" s="137">
        <f>SUM(D1131:D1132)</f>
        <v>0</v>
      </c>
      <c r="E1130" s="138">
        <f>SUM(E1131:E1132)</f>
        <v>0</v>
      </c>
      <c r="F1130" s="137" t="str">
        <f t="shared" si="36"/>
        <v/>
      </c>
      <c r="G1130" s="135"/>
    </row>
    <row r="1131" ht="16.15" customHeight="1" spans="1:7">
      <c r="A1131" s="131">
        <f t="shared" si="37"/>
        <v>1126</v>
      </c>
      <c r="B1131" s="139">
        <v>2170401</v>
      </c>
      <c r="C1131" s="137" t="s">
        <v>1437</v>
      </c>
      <c r="D1131" s="137"/>
      <c r="E1131" s="138"/>
      <c r="F1131" s="137" t="str">
        <f t="shared" si="36"/>
        <v/>
      </c>
      <c r="G1131" s="135"/>
    </row>
    <row r="1132" ht="16.15" customHeight="1" spans="1:7">
      <c r="A1132" s="131">
        <f t="shared" si="37"/>
        <v>1127</v>
      </c>
      <c r="B1132" s="139">
        <v>2170499</v>
      </c>
      <c r="C1132" s="137" t="s">
        <v>1438</v>
      </c>
      <c r="D1132" s="137"/>
      <c r="E1132" s="138"/>
      <c r="F1132" s="137" t="str">
        <f t="shared" si="36"/>
        <v/>
      </c>
      <c r="G1132" s="135"/>
    </row>
    <row r="1133" ht="16.15" customHeight="1" spans="1:7">
      <c r="A1133" s="131">
        <f t="shared" si="37"/>
        <v>1128</v>
      </c>
      <c r="B1133" s="136">
        <v>21799</v>
      </c>
      <c r="C1133" s="137" t="s">
        <v>1439</v>
      </c>
      <c r="D1133" s="137">
        <f>SUM(D1134)</f>
        <v>0</v>
      </c>
      <c r="E1133" s="138">
        <f>SUM(E1134)</f>
        <v>0</v>
      </c>
      <c r="F1133" s="137" t="str">
        <f t="shared" si="36"/>
        <v/>
      </c>
      <c r="G1133" s="135"/>
    </row>
    <row r="1134" ht="16.15" customHeight="1" spans="1:7">
      <c r="A1134" s="131">
        <f t="shared" si="37"/>
        <v>1129</v>
      </c>
      <c r="B1134" s="144">
        <v>2179902</v>
      </c>
      <c r="C1134" s="145" t="s">
        <v>1440</v>
      </c>
      <c r="D1134" s="137"/>
      <c r="E1134" s="138"/>
      <c r="F1134" s="137" t="str">
        <f t="shared" si="36"/>
        <v/>
      </c>
      <c r="G1134" s="135"/>
    </row>
    <row r="1135" ht="16.15" customHeight="1" spans="1:7">
      <c r="A1135" s="131">
        <f t="shared" si="37"/>
        <v>1130</v>
      </c>
      <c r="B1135" s="144">
        <v>2179999</v>
      </c>
      <c r="C1135" s="145" t="s">
        <v>1441</v>
      </c>
      <c r="D1135" s="137"/>
      <c r="E1135" s="138"/>
      <c r="F1135" s="137"/>
      <c r="G1135" s="135"/>
    </row>
    <row r="1136" ht="16.15" customHeight="1" spans="1:7">
      <c r="A1136" s="131">
        <f t="shared" si="37"/>
        <v>1131</v>
      </c>
      <c r="B1136" s="132">
        <v>220</v>
      </c>
      <c r="C1136" s="133" t="s">
        <v>1442</v>
      </c>
      <c r="D1136" s="133">
        <f>D1137+D1164+D1179</f>
        <v>0</v>
      </c>
      <c r="E1136" s="134">
        <f>E1137+E1164+E1179</f>
        <v>0</v>
      </c>
      <c r="F1136" s="133" t="str">
        <f t="shared" si="36"/>
        <v/>
      </c>
      <c r="G1136" s="135"/>
    </row>
    <row r="1137" ht="16.15" customHeight="1" spans="1:7">
      <c r="A1137" s="131">
        <f t="shared" si="37"/>
        <v>1132</v>
      </c>
      <c r="B1137" s="136">
        <v>22001</v>
      </c>
      <c r="C1137" s="137" t="s">
        <v>1443</v>
      </c>
      <c r="D1137" s="137">
        <f>SUM(D1138:D1163)</f>
        <v>0</v>
      </c>
      <c r="E1137" s="138">
        <f>SUM(E1138:E1163)</f>
        <v>0</v>
      </c>
      <c r="F1137" s="137" t="str">
        <f t="shared" si="36"/>
        <v/>
      </c>
      <c r="G1137" s="135"/>
    </row>
    <row r="1138" ht="16.15" customHeight="1" spans="1:7">
      <c r="A1138" s="131">
        <f t="shared" si="37"/>
        <v>1133</v>
      </c>
      <c r="B1138" s="139">
        <v>2200101</v>
      </c>
      <c r="C1138" s="137" t="s">
        <v>1002</v>
      </c>
      <c r="D1138" s="137"/>
      <c r="E1138" s="138"/>
      <c r="F1138" s="137" t="str">
        <f t="shared" si="36"/>
        <v/>
      </c>
      <c r="G1138" s="135"/>
    </row>
    <row r="1139" ht="16.15" customHeight="1" spans="1:7">
      <c r="A1139" s="131">
        <f t="shared" si="37"/>
        <v>1134</v>
      </c>
      <c r="B1139" s="139">
        <v>2200102</v>
      </c>
      <c r="C1139" s="137" t="s">
        <v>1003</v>
      </c>
      <c r="D1139" s="137"/>
      <c r="E1139" s="138"/>
      <c r="F1139" s="137" t="str">
        <f t="shared" ref="F1139:F1202" si="38">IF(D1139=0,"",E1139/D1139*100)</f>
        <v/>
      </c>
      <c r="G1139" s="135"/>
    </row>
    <row r="1140" ht="16.15" customHeight="1" spans="1:7">
      <c r="A1140" s="131">
        <f t="shared" si="37"/>
        <v>1135</v>
      </c>
      <c r="B1140" s="139">
        <v>2200103</v>
      </c>
      <c r="C1140" s="137" t="s">
        <v>1004</v>
      </c>
      <c r="D1140" s="137"/>
      <c r="E1140" s="138"/>
      <c r="F1140" s="137" t="str">
        <f t="shared" si="38"/>
        <v/>
      </c>
      <c r="G1140" s="135"/>
    </row>
    <row r="1141" ht="16.15" customHeight="1" spans="1:7">
      <c r="A1141" s="131">
        <f t="shared" si="37"/>
        <v>1136</v>
      </c>
      <c r="B1141" s="139">
        <v>2200104</v>
      </c>
      <c r="C1141" s="137" t="s">
        <v>1444</v>
      </c>
      <c r="D1141" s="137"/>
      <c r="E1141" s="138"/>
      <c r="F1141" s="137" t="str">
        <f t="shared" si="38"/>
        <v/>
      </c>
      <c r="G1141" s="135"/>
    </row>
    <row r="1142" ht="16.15" customHeight="1" spans="1:7">
      <c r="A1142" s="131">
        <f t="shared" si="37"/>
        <v>1137</v>
      </c>
      <c r="B1142" s="139">
        <v>2200106</v>
      </c>
      <c r="C1142" s="137" t="s">
        <v>1445</v>
      </c>
      <c r="D1142" s="137"/>
      <c r="E1142" s="138"/>
      <c r="F1142" s="137" t="str">
        <f t="shared" si="38"/>
        <v/>
      </c>
      <c r="G1142" s="135"/>
    </row>
    <row r="1143" ht="16.15" customHeight="1" spans="1:7">
      <c r="A1143" s="131">
        <f t="shared" si="37"/>
        <v>1138</v>
      </c>
      <c r="B1143" s="139">
        <v>2200107</v>
      </c>
      <c r="C1143" s="137" t="s">
        <v>1446</v>
      </c>
      <c r="D1143" s="137"/>
      <c r="E1143" s="138"/>
      <c r="F1143" s="137" t="str">
        <f t="shared" si="38"/>
        <v/>
      </c>
      <c r="G1143" s="135"/>
    </row>
    <row r="1144" ht="16.15" customHeight="1" spans="1:7">
      <c r="A1144" s="131">
        <f t="shared" si="37"/>
        <v>1139</v>
      </c>
      <c r="B1144" s="139">
        <v>2200108</v>
      </c>
      <c r="C1144" s="137" t="s">
        <v>1447</v>
      </c>
      <c r="D1144" s="137"/>
      <c r="E1144" s="138"/>
      <c r="F1144" s="137" t="str">
        <f t="shared" si="38"/>
        <v/>
      </c>
      <c r="G1144" s="135"/>
    </row>
    <row r="1145" ht="16.15" customHeight="1" spans="1:7">
      <c r="A1145" s="131">
        <f t="shared" si="37"/>
        <v>1140</v>
      </c>
      <c r="B1145" s="139">
        <v>2200109</v>
      </c>
      <c r="C1145" s="137" t="s">
        <v>1448</v>
      </c>
      <c r="D1145" s="137"/>
      <c r="E1145" s="138"/>
      <c r="F1145" s="137" t="str">
        <f t="shared" si="38"/>
        <v/>
      </c>
      <c r="G1145" s="135"/>
    </row>
    <row r="1146" ht="16.15" customHeight="1" spans="1:7">
      <c r="A1146" s="131">
        <f t="shared" si="37"/>
        <v>1141</v>
      </c>
      <c r="B1146" s="139">
        <v>2200112</v>
      </c>
      <c r="C1146" s="137" t="s">
        <v>1449</v>
      </c>
      <c r="D1146" s="137"/>
      <c r="E1146" s="138"/>
      <c r="F1146" s="137" t="str">
        <f t="shared" si="38"/>
        <v/>
      </c>
      <c r="G1146" s="135"/>
    </row>
    <row r="1147" ht="16.15" customHeight="1" spans="1:7">
      <c r="A1147" s="131">
        <f t="shared" si="37"/>
        <v>1142</v>
      </c>
      <c r="B1147" s="139">
        <v>2200113</v>
      </c>
      <c r="C1147" s="137" t="s">
        <v>1450</v>
      </c>
      <c r="D1147" s="137"/>
      <c r="E1147" s="138"/>
      <c r="F1147" s="137" t="str">
        <f t="shared" si="38"/>
        <v/>
      </c>
      <c r="G1147" s="135"/>
    </row>
    <row r="1148" ht="16.15" customHeight="1" spans="1:7">
      <c r="A1148" s="131">
        <f t="shared" si="37"/>
        <v>1143</v>
      </c>
      <c r="B1148" s="139">
        <v>2200114</v>
      </c>
      <c r="C1148" s="137" t="s">
        <v>1451</v>
      </c>
      <c r="D1148" s="137"/>
      <c r="E1148" s="138"/>
      <c r="F1148" s="137" t="str">
        <f t="shared" si="38"/>
        <v/>
      </c>
      <c r="G1148" s="135"/>
    </row>
    <row r="1149" ht="16.15" customHeight="1" spans="1:7">
      <c r="A1149" s="131">
        <f t="shared" si="37"/>
        <v>1144</v>
      </c>
      <c r="B1149" s="139">
        <v>2200115</v>
      </c>
      <c r="C1149" s="137" t="s">
        <v>1452</v>
      </c>
      <c r="D1149" s="137"/>
      <c r="E1149" s="138"/>
      <c r="F1149" s="137" t="str">
        <f t="shared" si="38"/>
        <v/>
      </c>
      <c r="G1149" s="135"/>
    </row>
    <row r="1150" ht="16.15" customHeight="1" spans="1:7">
      <c r="A1150" s="131">
        <f t="shared" si="37"/>
        <v>1145</v>
      </c>
      <c r="B1150" s="139">
        <v>2200116</v>
      </c>
      <c r="C1150" s="137" t="s">
        <v>1453</v>
      </c>
      <c r="D1150" s="137"/>
      <c r="E1150" s="138"/>
      <c r="F1150" s="137" t="str">
        <f t="shared" si="38"/>
        <v/>
      </c>
      <c r="G1150" s="135"/>
    </row>
    <row r="1151" ht="16.15" customHeight="1" spans="1:7">
      <c r="A1151" s="131">
        <f t="shared" si="37"/>
        <v>1146</v>
      </c>
      <c r="B1151" s="139">
        <v>2200119</v>
      </c>
      <c r="C1151" s="137" t="s">
        <v>1454</v>
      </c>
      <c r="D1151" s="137"/>
      <c r="E1151" s="138"/>
      <c r="F1151" s="137" t="str">
        <f t="shared" si="38"/>
        <v/>
      </c>
      <c r="G1151" s="135"/>
    </row>
    <row r="1152" ht="16.15" customHeight="1" spans="1:7">
      <c r="A1152" s="131">
        <f t="shared" si="37"/>
        <v>1147</v>
      </c>
      <c r="B1152" s="139">
        <v>2200120</v>
      </c>
      <c r="C1152" s="137" t="s">
        <v>1455</v>
      </c>
      <c r="D1152" s="137"/>
      <c r="E1152" s="138"/>
      <c r="F1152" s="137" t="str">
        <f t="shared" si="38"/>
        <v/>
      </c>
      <c r="G1152" s="135"/>
    </row>
    <row r="1153" ht="16.15" customHeight="1" spans="1:7">
      <c r="A1153" s="131">
        <f t="shared" si="37"/>
        <v>1148</v>
      </c>
      <c r="B1153" s="139">
        <v>2200121</v>
      </c>
      <c r="C1153" s="137" t="s">
        <v>1456</v>
      </c>
      <c r="D1153" s="137"/>
      <c r="E1153" s="138"/>
      <c r="F1153" s="137" t="str">
        <f t="shared" si="38"/>
        <v/>
      </c>
      <c r="G1153" s="135"/>
    </row>
    <row r="1154" ht="16.15" customHeight="1" spans="1:7">
      <c r="A1154" s="131">
        <f t="shared" ref="A1154:A1220" si="39">ROW()-5</f>
        <v>1149</v>
      </c>
      <c r="B1154" s="139">
        <v>2200122</v>
      </c>
      <c r="C1154" s="137" t="s">
        <v>1457</v>
      </c>
      <c r="D1154" s="137"/>
      <c r="E1154" s="138"/>
      <c r="F1154" s="137" t="str">
        <f t="shared" si="38"/>
        <v/>
      </c>
      <c r="G1154" s="135"/>
    </row>
    <row r="1155" ht="16.15" customHeight="1" spans="1:7">
      <c r="A1155" s="131">
        <f t="shared" si="39"/>
        <v>1150</v>
      </c>
      <c r="B1155" s="139">
        <v>2200123</v>
      </c>
      <c r="C1155" s="137" t="s">
        <v>1458</v>
      </c>
      <c r="D1155" s="137"/>
      <c r="E1155" s="138"/>
      <c r="F1155" s="137" t="str">
        <f t="shared" si="38"/>
        <v/>
      </c>
      <c r="G1155" s="135"/>
    </row>
    <row r="1156" ht="16.15" customHeight="1" spans="1:7">
      <c r="A1156" s="131">
        <f t="shared" si="39"/>
        <v>1151</v>
      </c>
      <c r="B1156" s="139">
        <v>2200124</v>
      </c>
      <c r="C1156" s="137" t="s">
        <v>1459</v>
      </c>
      <c r="D1156" s="137"/>
      <c r="E1156" s="138"/>
      <c r="F1156" s="137" t="str">
        <f t="shared" si="38"/>
        <v/>
      </c>
      <c r="G1156" s="135"/>
    </row>
    <row r="1157" ht="16.15" customHeight="1" spans="1:7">
      <c r="A1157" s="131">
        <f t="shared" si="39"/>
        <v>1152</v>
      </c>
      <c r="B1157" s="139">
        <v>2200125</v>
      </c>
      <c r="C1157" s="137" t="s">
        <v>1460</v>
      </c>
      <c r="D1157" s="137"/>
      <c r="E1157" s="138"/>
      <c r="F1157" s="137" t="str">
        <f t="shared" si="38"/>
        <v/>
      </c>
      <c r="G1157" s="135"/>
    </row>
    <row r="1158" ht="16.15" customHeight="1" spans="1:7">
      <c r="A1158" s="131">
        <f t="shared" si="39"/>
        <v>1153</v>
      </c>
      <c r="B1158" s="139">
        <v>2200126</v>
      </c>
      <c r="C1158" s="137" t="s">
        <v>1461</v>
      </c>
      <c r="D1158" s="137"/>
      <c r="E1158" s="138"/>
      <c r="F1158" s="137" t="str">
        <f t="shared" si="38"/>
        <v/>
      </c>
      <c r="G1158" s="135"/>
    </row>
    <row r="1159" ht="16.15" customHeight="1" spans="1:7">
      <c r="A1159" s="131">
        <f t="shared" si="39"/>
        <v>1154</v>
      </c>
      <c r="B1159" s="139">
        <v>2200127</v>
      </c>
      <c r="C1159" s="137" t="s">
        <v>1462</v>
      </c>
      <c r="D1159" s="137"/>
      <c r="E1159" s="138"/>
      <c r="F1159" s="137" t="str">
        <f t="shared" si="38"/>
        <v/>
      </c>
      <c r="G1159" s="135"/>
    </row>
    <row r="1160" ht="16.15" customHeight="1" spans="1:7">
      <c r="A1160" s="131">
        <f t="shared" si="39"/>
        <v>1155</v>
      </c>
      <c r="B1160" s="139">
        <v>2200128</v>
      </c>
      <c r="C1160" s="137" t="s">
        <v>1463</v>
      </c>
      <c r="D1160" s="137"/>
      <c r="E1160" s="138"/>
      <c r="F1160" s="137" t="str">
        <f t="shared" si="38"/>
        <v/>
      </c>
      <c r="G1160" s="135"/>
    </row>
    <row r="1161" ht="16.15" customHeight="1" spans="1:7">
      <c r="A1161" s="131">
        <f t="shared" si="39"/>
        <v>1156</v>
      </c>
      <c r="B1161" s="139">
        <v>2200129</v>
      </c>
      <c r="C1161" s="137" t="s">
        <v>1464</v>
      </c>
      <c r="D1161" s="137"/>
      <c r="E1161" s="138"/>
      <c r="F1161" s="137" t="str">
        <f t="shared" si="38"/>
        <v/>
      </c>
      <c r="G1161" s="135"/>
    </row>
    <row r="1162" ht="16.15" customHeight="1" spans="1:7">
      <c r="A1162" s="131">
        <f t="shared" si="39"/>
        <v>1157</v>
      </c>
      <c r="B1162" s="139">
        <v>2200150</v>
      </c>
      <c r="C1162" s="137" t="s">
        <v>1033</v>
      </c>
      <c r="D1162" s="137"/>
      <c r="E1162" s="138"/>
      <c r="F1162" s="137" t="str">
        <f t="shared" si="38"/>
        <v/>
      </c>
      <c r="G1162" s="135"/>
    </row>
    <row r="1163" ht="16.15" customHeight="1" spans="1:7">
      <c r="A1163" s="131">
        <f t="shared" si="39"/>
        <v>1158</v>
      </c>
      <c r="B1163" s="139">
        <v>2200199</v>
      </c>
      <c r="C1163" s="137" t="s">
        <v>1465</v>
      </c>
      <c r="D1163" s="137"/>
      <c r="E1163" s="138"/>
      <c r="F1163" s="137" t="str">
        <f t="shared" si="38"/>
        <v/>
      </c>
      <c r="G1163" s="135"/>
    </row>
    <row r="1164" ht="16.15" customHeight="1" spans="1:7">
      <c r="A1164" s="131">
        <f t="shared" si="39"/>
        <v>1159</v>
      </c>
      <c r="B1164" s="136">
        <v>22005</v>
      </c>
      <c r="C1164" s="137" t="s">
        <v>1466</v>
      </c>
      <c r="D1164" s="137">
        <f>SUM(D1165:D1178)</f>
        <v>0</v>
      </c>
      <c r="E1164" s="138">
        <f>SUM(E1165:E1178)</f>
        <v>0</v>
      </c>
      <c r="F1164" s="137" t="str">
        <f t="shared" si="38"/>
        <v/>
      </c>
      <c r="G1164" s="135"/>
    </row>
    <row r="1165" ht="16.15" customHeight="1" spans="1:7">
      <c r="A1165" s="131">
        <f t="shared" si="39"/>
        <v>1160</v>
      </c>
      <c r="B1165" s="139">
        <v>2200501</v>
      </c>
      <c r="C1165" s="137" t="s">
        <v>1002</v>
      </c>
      <c r="D1165" s="137"/>
      <c r="E1165" s="138"/>
      <c r="F1165" s="137" t="str">
        <f t="shared" si="38"/>
        <v/>
      </c>
      <c r="G1165" s="135"/>
    </row>
    <row r="1166" ht="16.15" customHeight="1" spans="1:7">
      <c r="A1166" s="131">
        <f t="shared" si="39"/>
        <v>1161</v>
      </c>
      <c r="B1166" s="139">
        <v>2200502</v>
      </c>
      <c r="C1166" s="137" t="s">
        <v>1003</v>
      </c>
      <c r="D1166" s="137"/>
      <c r="E1166" s="138"/>
      <c r="F1166" s="137" t="str">
        <f t="shared" si="38"/>
        <v/>
      </c>
      <c r="G1166" s="135"/>
    </row>
    <row r="1167" ht="16.15" customHeight="1" spans="1:7">
      <c r="A1167" s="131">
        <f t="shared" si="39"/>
        <v>1162</v>
      </c>
      <c r="B1167" s="139">
        <v>2200503</v>
      </c>
      <c r="C1167" s="137" t="s">
        <v>1004</v>
      </c>
      <c r="D1167" s="137"/>
      <c r="E1167" s="138"/>
      <c r="F1167" s="137" t="str">
        <f t="shared" si="38"/>
        <v/>
      </c>
      <c r="G1167" s="135"/>
    </row>
    <row r="1168" ht="16.15" customHeight="1" spans="1:7">
      <c r="A1168" s="131">
        <f t="shared" si="39"/>
        <v>1163</v>
      </c>
      <c r="B1168" s="139">
        <v>2200504</v>
      </c>
      <c r="C1168" s="137" t="s">
        <v>1467</v>
      </c>
      <c r="D1168" s="137"/>
      <c r="E1168" s="138"/>
      <c r="F1168" s="137" t="str">
        <f t="shared" si="38"/>
        <v/>
      </c>
      <c r="G1168" s="135"/>
    </row>
    <row r="1169" ht="16.15" customHeight="1" spans="1:7">
      <c r="A1169" s="131">
        <f t="shared" si="39"/>
        <v>1164</v>
      </c>
      <c r="B1169" s="139">
        <v>2200506</v>
      </c>
      <c r="C1169" s="137" t="s">
        <v>1468</v>
      </c>
      <c r="D1169" s="137"/>
      <c r="E1169" s="138"/>
      <c r="F1169" s="137" t="str">
        <f t="shared" si="38"/>
        <v/>
      </c>
      <c r="G1169" s="135"/>
    </row>
    <row r="1170" ht="16.15" customHeight="1" spans="1:7">
      <c r="A1170" s="131">
        <f t="shared" si="39"/>
        <v>1165</v>
      </c>
      <c r="B1170" s="139">
        <v>2200507</v>
      </c>
      <c r="C1170" s="137" t="s">
        <v>1469</v>
      </c>
      <c r="D1170" s="137"/>
      <c r="E1170" s="138"/>
      <c r="F1170" s="137" t="str">
        <f t="shared" si="38"/>
        <v/>
      </c>
      <c r="G1170" s="135"/>
    </row>
    <row r="1171" ht="16.15" customHeight="1" spans="1:7">
      <c r="A1171" s="131">
        <f t="shared" si="39"/>
        <v>1166</v>
      </c>
      <c r="B1171" s="139">
        <v>2200508</v>
      </c>
      <c r="C1171" s="137" t="s">
        <v>1470</v>
      </c>
      <c r="D1171" s="137"/>
      <c r="E1171" s="138"/>
      <c r="F1171" s="137" t="str">
        <f t="shared" si="38"/>
        <v/>
      </c>
      <c r="G1171" s="135"/>
    </row>
    <row r="1172" ht="16.15" customHeight="1" spans="1:7">
      <c r="A1172" s="131">
        <f t="shared" si="39"/>
        <v>1167</v>
      </c>
      <c r="B1172" s="139">
        <v>2200509</v>
      </c>
      <c r="C1172" s="137" t="s">
        <v>1471</v>
      </c>
      <c r="D1172" s="137"/>
      <c r="E1172" s="138"/>
      <c r="F1172" s="137" t="str">
        <f t="shared" si="38"/>
        <v/>
      </c>
      <c r="G1172" s="135"/>
    </row>
    <row r="1173" ht="16.15" customHeight="1" spans="1:7">
      <c r="A1173" s="131">
        <f t="shared" si="39"/>
        <v>1168</v>
      </c>
      <c r="B1173" s="139">
        <v>2200510</v>
      </c>
      <c r="C1173" s="137" t="s">
        <v>1472</v>
      </c>
      <c r="D1173" s="137"/>
      <c r="E1173" s="138"/>
      <c r="F1173" s="137" t="str">
        <f t="shared" si="38"/>
        <v/>
      </c>
      <c r="G1173" s="135"/>
    </row>
    <row r="1174" ht="16.15" customHeight="1" spans="1:7">
      <c r="A1174" s="131">
        <f t="shared" si="39"/>
        <v>1169</v>
      </c>
      <c r="B1174" s="139">
        <v>2200511</v>
      </c>
      <c r="C1174" s="137" t="s">
        <v>1473</v>
      </c>
      <c r="D1174" s="137"/>
      <c r="E1174" s="138"/>
      <c r="F1174" s="137" t="str">
        <f t="shared" si="38"/>
        <v/>
      </c>
      <c r="G1174" s="135"/>
    </row>
    <row r="1175" ht="16.15" customHeight="1" spans="1:7">
      <c r="A1175" s="131">
        <f t="shared" si="39"/>
        <v>1170</v>
      </c>
      <c r="B1175" s="139">
        <v>2200512</v>
      </c>
      <c r="C1175" s="137" t="s">
        <v>1474</v>
      </c>
      <c r="D1175" s="137"/>
      <c r="E1175" s="138"/>
      <c r="F1175" s="137" t="str">
        <f t="shared" si="38"/>
        <v/>
      </c>
      <c r="G1175" s="135"/>
    </row>
    <row r="1176" ht="16.15" customHeight="1" spans="1:7">
      <c r="A1176" s="131">
        <f t="shared" si="39"/>
        <v>1171</v>
      </c>
      <c r="B1176" s="139">
        <v>2200513</v>
      </c>
      <c r="C1176" s="137" t="s">
        <v>1475</v>
      </c>
      <c r="D1176" s="137"/>
      <c r="E1176" s="138"/>
      <c r="F1176" s="137" t="str">
        <f t="shared" si="38"/>
        <v/>
      </c>
      <c r="G1176" s="135"/>
    </row>
    <row r="1177" ht="16.15" customHeight="1" spans="1:7">
      <c r="A1177" s="131">
        <f t="shared" si="39"/>
        <v>1172</v>
      </c>
      <c r="B1177" s="139">
        <v>2200514</v>
      </c>
      <c r="C1177" s="137" t="s">
        <v>1476</v>
      </c>
      <c r="D1177" s="137"/>
      <c r="E1177" s="138"/>
      <c r="F1177" s="137" t="str">
        <f t="shared" si="38"/>
        <v/>
      </c>
      <c r="G1177" s="135"/>
    </row>
    <row r="1178" ht="16.15" customHeight="1" spans="1:7">
      <c r="A1178" s="131">
        <f t="shared" si="39"/>
        <v>1173</v>
      </c>
      <c r="B1178" s="139">
        <v>2200599</v>
      </c>
      <c r="C1178" s="137" t="s">
        <v>1477</v>
      </c>
      <c r="D1178" s="137"/>
      <c r="E1178" s="138"/>
      <c r="F1178" s="137" t="str">
        <f t="shared" si="38"/>
        <v/>
      </c>
      <c r="G1178" s="135"/>
    </row>
    <row r="1179" ht="16.15" customHeight="1" spans="1:7">
      <c r="A1179" s="131">
        <f t="shared" si="39"/>
        <v>1174</v>
      </c>
      <c r="B1179" s="136">
        <v>22099</v>
      </c>
      <c r="C1179" s="137" t="s">
        <v>1478</v>
      </c>
      <c r="D1179" s="137">
        <f>SUM(D1180)</f>
        <v>0</v>
      </c>
      <c r="E1179" s="138">
        <f>SUM(E1180)</f>
        <v>0</v>
      </c>
      <c r="F1179" s="137" t="str">
        <f t="shared" si="38"/>
        <v/>
      </c>
      <c r="G1179" s="135"/>
    </row>
    <row r="1180" ht="16.15" customHeight="1" spans="1:7">
      <c r="A1180" s="131">
        <f t="shared" si="39"/>
        <v>1175</v>
      </c>
      <c r="B1180" s="139">
        <v>2209999</v>
      </c>
      <c r="C1180" s="137" t="s">
        <v>1479</v>
      </c>
      <c r="D1180" s="137"/>
      <c r="E1180" s="138"/>
      <c r="F1180" s="137" t="str">
        <f t="shared" si="38"/>
        <v/>
      </c>
      <c r="G1180" s="135"/>
    </row>
    <row r="1181" ht="16.15" customHeight="1" spans="1:7">
      <c r="A1181" s="131">
        <f t="shared" si="39"/>
        <v>1176</v>
      </c>
      <c r="B1181" s="132">
        <v>221</v>
      </c>
      <c r="C1181" s="133" t="s">
        <v>1480</v>
      </c>
      <c r="D1181" s="133">
        <f>D1182+D1193+D1197</f>
        <v>38.01</v>
      </c>
      <c r="E1181" s="134">
        <f>E1182+E1193+E1197</f>
        <v>37.07</v>
      </c>
      <c r="F1181" s="133">
        <f t="shared" si="38"/>
        <v>97.5269665877401</v>
      </c>
      <c r="G1181" s="135"/>
    </row>
    <row r="1182" ht="16.15" customHeight="1" spans="1:7">
      <c r="A1182" s="131">
        <f t="shared" si="39"/>
        <v>1177</v>
      </c>
      <c r="B1182" s="136">
        <v>22101</v>
      </c>
      <c r="C1182" s="137" t="s">
        <v>1481</v>
      </c>
      <c r="D1182" s="137">
        <f>SUM(D1183:D1192)</f>
        <v>0</v>
      </c>
      <c r="E1182" s="138">
        <f>SUM(E1183:E1192)</f>
        <v>0</v>
      </c>
      <c r="F1182" s="137" t="str">
        <f t="shared" si="38"/>
        <v/>
      </c>
      <c r="G1182" s="135"/>
    </row>
    <row r="1183" ht="16.15" customHeight="1" spans="1:7">
      <c r="A1183" s="131">
        <f t="shared" si="39"/>
        <v>1178</v>
      </c>
      <c r="B1183" s="139">
        <v>2210101</v>
      </c>
      <c r="C1183" s="137" t="s">
        <v>1482</v>
      </c>
      <c r="D1183" s="137"/>
      <c r="E1183" s="138"/>
      <c r="F1183" s="137" t="str">
        <f t="shared" si="38"/>
        <v/>
      </c>
      <c r="G1183" s="135"/>
    </row>
    <row r="1184" ht="16.15" customHeight="1" spans="1:7">
      <c r="A1184" s="131">
        <f t="shared" si="39"/>
        <v>1179</v>
      </c>
      <c r="B1184" s="139">
        <v>2210102</v>
      </c>
      <c r="C1184" s="137" t="s">
        <v>1483</v>
      </c>
      <c r="D1184" s="137"/>
      <c r="E1184" s="138"/>
      <c r="F1184" s="137" t="str">
        <f t="shared" si="38"/>
        <v/>
      </c>
      <c r="G1184" s="135"/>
    </row>
    <row r="1185" ht="16.15" customHeight="1" spans="1:7">
      <c r="A1185" s="131">
        <f t="shared" si="39"/>
        <v>1180</v>
      </c>
      <c r="B1185" s="139">
        <v>2210103</v>
      </c>
      <c r="C1185" s="137" t="s">
        <v>1484</v>
      </c>
      <c r="D1185" s="137"/>
      <c r="E1185" s="138"/>
      <c r="F1185" s="137" t="str">
        <f t="shared" si="38"/>
        <v/>
      </c>
      <c r="G1185" s="135"/>
    </row>
    <row r="1186" ht="16.15" customHeight="1" spans="1:7">
      <c r="A1186" s="131">
        <f t="shared" si="39"/>
        <v>1181</v>
      </c>
      <c r="B1186" s="139">
        <v>2210104</v>
      </c>
      <c r="C1186" s="137" t="s">
        <v>1485</v>
      </c>
      <c r="D1186" s="137"/>
      <c r="E1186" s="138"/>
      <c r="F1186" s="137" t="str">
        <f t="shared" si="38"/>
        <v/>
      </c>
      <c r="G1186" s="135"/>
    </row>
    <row r="1187" ht="16.15" customHeight="1" spans="1:7">
      <c r="A1187" s="131">
        <f t="shared" si="39"/>
        <v>1182</v>
      </c>
      <c r="B1187" s="139">
        <v>2210105</v>
      </c>
      <c r="C1187" s="137" t="s">
        <v>1486</v>
      </c>
      <c r="D1187" s="137"/>
      <c r="E1187" s="138"/>
      <c r="F1187" s="137" t="str">
        <f t="shared" si="38"/>
        <v/>
      </c>
      <c r="G1187" s="135"/>
    </row>
    <row r="1188" ht="16.15" customHeight="1" spans="1:7">
      <c r="A1188" s="131">
        <f t="shared" si="39"/>
        <v>1183</v>
      </c>
      <c r="B1188" s="139">
        <v>2210106</v>
      </c>
      <c r="C1188" s="137" t="s">
        <v>1487</v>
      </c>
      <c r="D1188" s="137"/>
      <c r="E1188" s="138"/>
      <c r="F1188" s="137" t="str">
        <f t="shared" si="38"/>
        <v/>
      </c>
      <c r="G1188" s="135"/>
    </row>
    <row r="1189" ht="16.15" customHeight="1" spans="1:7">
      <c r="A1189" s="131">
        <f t="shared" si="39"/>
        <v>1184</v>
      </c>
      <c r="B1189" s="139">
        <v>2210107</v>
      </c>
      <c r="C1189" s="137" t="s">
        <v>1488</v>
      </c>
      <c r="D1189" s="137"/>
      <c r="E1189" s="138"/>
      <c r="F1189" s="137" t="str">
        <f t="shared" si="38"/>
        <v/>
      </c>
      <c r="G1189" s="135"/>
    </row>
    <row r="1190" ht="16.15" customHeight="1" spans="1:7">
      <c r="A1190" s="131">
        <f t="shared" si="39"/>
        <v>1185</v>
      </c>
      <c r="B1190" s="139">
        <v>2210108</v>
      </c>
      <c r="C1190" s="137" t="s">
        <v>1489</v>
      </c>
      <c r="D1190" s="137"/>
      <c r="E1190" s="138"/>
      <c r="F1190" s="137" t="str">
        <f t="shared" si="38"/>
        <v/>
      </c>
      <c r="G1190" s="135"/>
    </row>
    <row r="1191" ht="16.15" customHeight="1" spans="1:7">
      <c r="A1191" s="131">
        <f t="shared" si="39"/>
        <v>1186</v>
      </c>
      <c r="B1191" s="139">
        <v>2210109</v>
      </c>
      <c r="C1191" s="137" t="s">
        <v>1490</v>
      </c>
      <c r="D1191" s="137"/>
      <c r="E1191" s="138"/>
      <c r="F1191" s="137" t="str">
        <f t="shared" si="38"/>
        <v/>
      </c>
      <c r="G1191" s="135"/>
    </row>
    <row r="1192" ht="16.15" customHeight="1" spans="1:7">
      <c r="A1192" s="131">
        <f t="shared" si="39"/>
        <v>1187</v>
      </c>
      <c r="B1192" s="139">
        <v>2210199</v>
      </c>
      <c r="C1192" s="137" t="s">
        <v>1491</v>
      </c>
      <c r="D1192" s="137"/>
      <c r="E1192" s="138"/>
      <c r="F1192" s="137" t="str">
        <f t="shared" si="38"/>
        <v/>
      </c>
      <c r="G1192" s="135"/>
    </row>
    <row r="1193" ht="16.15" customHeight="1" spans="1:7">
      <c r="A1193" s="131">
        <f t="shared" si="39"/>
        <v>1188</v>
      </c>
      <c r="B1193" s="136">
        <v>22102</v>
      </c>
      <c r="C1193" s="137" t="s">
        <v>1492</v>
      </c>
      <c r="D1193" s="137">
        <f>SUM(D1194:D1196)</f>
        <v>38.01</v>
      </c>
      <c r="E1193" s="138">
        <f>SUM(E1194:E1196)</f>
        <v>37.07</v>
      </c>
      <c r="F1193" s="137">
        <f t="shared" si="38"/>
        <v>97.5269665877401</v>
      </c>
      <c r="G1193" s="135"/>
    </row>
    <row r="1194" ht="16.15" customHeight="1" spans="1:7">
      <c r="A1194" s="131">
        <f t="shared" si="39"/>
        <v>1189</v>
      </c>
      <c r="B1194" s="139">
        <v>2210201</v>
      </c>
      <c r="C1194" s="137" t="s">
        <v>1493</v>
      </c>
      <c r="D1194" s="137">
        <v>38.01</v>
      </c>
      <c r="E1194" s="138">
        <v>37.07</v>
      </c>
      <c r="F1194" s="137"/>
      <c r="G1194" s="135"/>
    </row>
    <row r="1195" ht="16.15" customHeight="1" spans="1:7">
      <c r="A1195" s="131">
        <f t="shared" si="39"/>
        <v>1190</v>
      </c>
      <c r="B1195" s="139">
        <v>2210202</v>
      </c>
      <c r="C1195" s="137" t="s">
        <v>1494</v>
      </c>
      <c r="D1195" s="137"/>
      <c r="E1195" s="138"/>
      <c r="F1195" s="137" t="str">
        <f t="shared" si="38"/>
        <v/>
      </c>
      <c r="G1195" s="135"/>
    </row>
    <row r="1196" ht="16.15" customHeight="1" spans="1:7">
      <c r="A1196" s="131">
        <f t="shared" si="39"/>
        <v>1191</v>
      </c>
      <c r="B1196" s="139">
        <v>2210203</v>
      </c>
      <c r="C1196" s="137" t="s">
        <v>1495</v>
      </c>
      <c r="D1196" s="137"/>
      <c r="E1196" s="138"/>
      <c r="F1196" s="137" t="str">
        <f t="shared" si="38"/>
        <v/>
      </c>
      <c r="G1196" s="135"/>
    </row>
    <row r="1197" ht="16.15" customHeight="1" spans="1:7">
      <c r="A1197" s="131">
        <f t="shared" si="39"/>
        <v>1192</v>
      </c>
      <c r="B1197" s="136">
        <v>22103</v>
      </c>
      <c r="C1197" s="137" t="s">
        <v>1496</v>
      </c>
      <c r="D1197" s="137">
        <f>SUM(D1198:D1200)</f>
        <v>0</v>
      </c>
      <c r="E1197" s="138">
        <f>SUM(E1198:E1200)</f>
        <v>0</v>
      </c>
      <c r="F1197" s="137" t="str">
        <f t="shared" si="38"/>
        <v/>
      </c>
      <c r="G1197" s="135"/>
    </row>
    <row r="1198" ht="16.15" customHeight="1" spans="1:7">
      <c r="A1198" s="131">
        <f t="shared" si="39"/>
        <v>1193</v>
      </c>
      <c r="B1198" s="139">
        <v>2210301</v>
      </c>
      <c r="C1198" s="137" t="s">
        <v>1497</v>
      </c>
      <c r="D1198" s="137"/>
      <c r="E1198" s="138"/>
      <c r="F1198" s="137" t="str">
        <f t="shared" si="38"/>
        <v/>
      </c>
      <c r="G1198" s="135"/>
    </row>
    <row r="1199" ht="16.15" customHeight="1" spans="1:7">
      <c r="A1199" s="131">
        <f t="shared" si="39"/>
        <v>1194</v>
      </c>
      <c r="B1199" s="139">
        <v>2210302</v>
      </c>
      <c r="C1199" s="137" t="s">
        <v>1498</v>
      </c>
      <c r="D1199" s="137"/>
      <c r="E1199" s="138"/>
      <c r="F1199" s="137" t="str">
        <f t="shared" si="38"/>
        <v/>
      </c>
      <c r="G1199" s="135"/>
    </row>
    <row r="1200" ht="16.15" customHeight="1" spans="1:7">
      <c r="A1200" s="131">
        <f t="shared" si="39"/>
        <v>1195</v>
      </c>
      <c r="B1200" s="139">
        <v>2210399</v>
      </c>
      <c r="C1200" s="137" t="s">
        <v>1499</v>
      </c>
      <c r="D1200" s="137"/>
      <c r="E1200" s="138"/>
      <c r="F1200" s="137" t="str">
        <f t="shared" si="38"/>
        <v/>
      </c>
      <c r="G1200" s="135"/>
    </row>
    <row r="1201" ht="16.15" customHeight="1" spans="1:7">
      <c r="A1201" s="131">
        <f t="shared" si="39"/>
        <v>1196</v>
      </c>
      <c r="B1201" s="132">
        <v>222</v>
      </c>
      <c r="C1201" s="133" t="s">
        <v>1500</v>
      </c>
      <c r="D1201" s="133">
        <f>D1202+D1220+D1234+D1240+D1246</f>
        <v>0</v>
      </c>
      <c r="E1201" s="134">
        <f>E1202+E1220+E1234+E1240+E1246</f>
        <v>0</v>
      </c>
      <c r="F1201" s="133" t="str">
        <f t="shared" si="38"/>
        <v/>
      </c>
      <c r="G1201" s="135"/>
    </row>
    <row r="1202" ht="16.15" customHeight="1" spans="1:7">
      <c r="A1202" s="131">
        <f t="shared" si="39"/>
        <v>1197</v>
      </c>
      <c r="B1202" s="136">
        <v>22201</v>
      </c>
      <c r="C1202" s="137" t="s">
        <v>1501</v>
      </c>
      <c r="D1202" s="137">
        <f>SUM(D1203:D1219)</f>
        <v>0</v>
      </c>
      <c r="E1202" s="138">
        <f>SUM(E1203:E1219)</f>
        <v>0</v>
      </c>
      <c r="F1202" s="137" t="str">
        <f t="shared" si="38"/>
        <v/>
      </c>
      <c r="G1202" s="135"/>
    </row>
    <row r="1203" ht="16.15" customHeight="1" spans="1:7">
      <c r="A1203" s="131">
        <f t="shared" si="39"/>
        <v>1198</v>
      </c>
      <c r="B1203" s="139">
        <v>2220101</v>
      </c>
      <c r="C1203" s="140" t="s">
        <v>40</v>
      </c>
      <c r="D1203" s="137"/>
      <c r="E1203" s="138"/>
      <c r="F1203" s="137" t="str">
        <f t="shared" ref="F1203:F1271" si="40">IF(D1203=0,"",E1203/D1203*100)</f>
        <v/>
      </c>
      <c r="G1203" s="135"/>
    </row>
    <row r="1204" ht="16.15" customHeight="1" spans="1:7">
      <c r="A1204" s="131">
        <f t="shared" si="39"/>
        <v>1199</v>
      </c>
      <c r="B1204" s="139">
        <v>2220102</v>
      </c>
      <c r="C1204" s="140" t="s">
        <v>42</v>
      </c>
      <c r="D1204" s="137"/>
      <c r="E1204" s="138"/>
      <c r="F1204" s="137" t="str">
        <f t="shared" si="40"/>
        <v/>
      </c>
      <c r="G1204" s="135"/>
    </row>
    <row r="1205" ht="16.15" customHeight="1" spans="1:7">
      <c r="A1205" s="131">
        <f t="shared" si="39"/>
        <v>1200</v>
      </c>
      <c r="B1205" s="139">
        <v>2220103</v>
      </c>
      <c r="C1205" s="140" t="s">
        <v>44</v>
      </c>
      <c r="D1205" s="137"/>
      <c r="E1205" s="138"/>
      <c r="F1205" s="137" t="str">
        <f t="shared" si="40"/>
        <v/>
      </c>
      <c r="G1205" s="135"/>
    </row>
    <row r="1206" ht="16.15" customHeight="1" spans="1:7">
      <c r="A1206" s="131">
        <f t="shared" si="39"/>
        <v>1201</v>
      </c>
      <c r="B1206" s="139">
        <v>2220104</v>
      </c>
      <c r="C1206" s="140" t="s">
        <v>1502</v>
      </c>
      <c r="D1206" s="137"/>
      <c r="E1206" s="138"/>
      <c r="F1206" s="137" t="str">
        <f t="shared" si="40"/>
        <v/>
      </c>
      <c r="G1206" s="135"/>
    </row>
    <row r="1207" ht="16.15" customHeight="1" spans="1:7">
      <c r="A1207" s="131">
        <f t="shared" si="39"/>
        <v>1202</v>
      </c>
      <c r="B1207" s="139">
        <v>2220105</v>
      </c>
      <c r="C1207" s="140" t="s">
        <v>1503</v>
      </c>
      <c r="D1207" s="137"/>
      <c r="E1207" s="138"/>
      <c r="F1207" s="137" t="str">
        <f t="shared" si="40"/>
        <v/>
      </c>
      <c r="G1207" s="135"/>
    </row>
    <row r="1208" ht="16.15" customHeight="1" spans="1:7">
      <c r="A1208" s="131">
        <f t="shared" si="39"/>
        <v>1203</v>
      </c>
      <c r="B1208" s="139">
        <v>2220106</v>
      </c>
      <c r="C1208" s="140" t="s">
        <v>81</v>
      </c>
      <c r="D1208" s="137"/>
      <c r="E1208" s="138"/>
      <c r="F1208" s="137" t="str">
        <f t="shared" si="40"/>
        <v/>
      </c>
      <c r="G1208" s="135"/>
    </row>
    <row r="1209" ht="16.15" customHeight="1" spans="1:7">
      <c r="A1209" s="131">
        <f t="shared" si="39"/>
        <v>1204</v>
      </c>
      <c r="B1209" s="139">
        <v>2220107</v>
      </c>
      <c r="C1209" s="140" t="s">
        <v>1504</v>
      </c>
      <c r="D1209" s="137"/>
      <c r="E1209" s="138"/>
      <c r="F1209" s="137" t="str">
        <f t="shared" si="40"/>
        <v/>
      </c>
      <c r="G1209" s="135"/>
    </row>
    <row r="1210" ht="16.15" customHeight="1" spans="1:7">
      <c r="A1210" s="131">
        <f t="shared" si="39"/>
        <v>1205</v>
      </c>
      <c r="B1210" s="139">
        <v>2220112</v>
      </c>
      <c r="C1210" s="140" t="s">
        <v>1505</v>
      </c>
      <c r="D1210" s="137"/>
      <c r="E1210" s="138"/>
      <c r="F1210" s="137" t="str">
        <f t="shared" si="40"/>
        <v/>
      </c>
      <c r="G1210" s="135"/>
    </row>
    <row r="1211" ht="16.15" customHeight="1" spans="1:7">
      <c r="A1211" s="131">
        <f t="shared" si="39"/>
        <v>1206</v>
      </c>
      <c r="B1211" s="139">
        <v>2220113</v>
      </c>
      <c r="C1211" s="140" t="s">
        <v>1506</v>
      </c>
      <c r="D1211" s="137"/>
      <c r="E1211" s="138"/>
      <c r="F1211" s="137" t="str">
        <f t="shared" si="40"/>
        <v/>
      </c>
      <c r="G1211" s="135"/>
    </row>
    <row r="1212" ht="16.15" customHeight="1" spans="1:7">
      <c r="A1212" s="131">
        <f t="shared" si="39"/>
        <v>1207</v>
      </c>
      <c r="B1212" s="139">
        <v>2220114</v>
      </c>
      <c r="C1212" s="140" t="s">
        <v>1507</v>
      </c>
      <c r="D1212" s="137"/>
      <c r="E1212" s="138"/>
      <c r="F1212" s="137" t="str">
        <f t="shared" si="40"/>
        <v/>
      </c>
      <c r="G1212" s="135"/>
    </row>
    <row r="1213" ht="16.15" customHeight="1" spans="1:7">
      <c r="A1213" s="131">
        <f t="shared" si="39"/>
        <v>1208</v>
      </c>
      <c r="B1213" s="139">
        <v>2220115</v>
      </c>
      <c r="C1213" s="140" t="s">
        <v>1508</v>
      </c>
      <c r="D1213" s="137"/>
      <c r="E1213" s="138"/>
      <c r="F1213" s="137" t="str">
        <f t="shared" si="40"/>
        <v/>
      </c>
      <c r="G1213" s="135"/>
    </row>
    <row r="1214" ht="16.15" customHeight="1" spans="1:7">
      <c r="A1214" s="131">
        <f t="shared" si="39"/>
        <v>1209</v>
      </c>
      <c r="B1214" s="139">
        <v>2220118</v>
      </c>
      <c r="C1214" s="140" t="s">
        <v>1509</v>
      </c>
      <c r="D1214" s="137"/>
      <c r="E1214" s="138"/>
      <c r="F1214" s="137" t="str">
        <f t="shared" si="40"/>
        <v/>
      </c>
      <c r="G1214" s="135"/>
    </row>
    <row r="1215" ht="16.15" customHeight="1" spans="1:7">
      <c r="A1215" s="131">
        <f t="shared" si="39"/>
        <v>1210</v>
      </c>
      <c r="B1215" s="139">
        <v>2220119</v>
      </c>
      <c r="C1215" s="140" t="s">
        <v>1510</v>
      </c>
      <c r="D1215" s="137"/>
      <c r="E1215" s="138"/>
      <c r="F1215" s="137"/>
      <c r="G1215" s="135"/>
    </row>
    <row r="1216" ht="16.15" customHeight="1" spans="1:7">
      <c r="A1216" s="131">
        <f t="shared" si="39"/>
        <v>1211</v>
      </c>
      <c r="B1216" s="139">
        <v>2220120</v>
      </c>
      <c r="C1216" s="140" t="s">
        <v>1511</v>
      </c>
      <c r="D1216" s="137"/>
      <c r="E1216" s="138"/>
      <c r="F1216" s="137"/>
      <c r="G1216" s="135"/>
    </row>
    <row r="1217" ht="16.15" customHeight="1" spans="1:7">
      <c r="A1217" s="131">
        <f t="shared" si="39"/>
        <v>1212</v>
      </c>
      <c r="B1217" s="139">
        <v>2220121</v>
      </c>
      <c r="C1217" s="140" t="s">
        <v>1512</v>
      </c>
      <c r="D1217" s="137"/>
      <c r="E1217" s="138"/>
      <c r="F1217" s="137"/>
      <c r="G1217" s="135"/>
    </row>
    <row r="1218" ht="16.15" customHeight="1" spans="1:7">
      <c r="A1218" s="131">
        <f t="shared" si="39"/>
        <v>1213</v>
      </c>
      <c r="B1218" s="139" t="s">
        <v>1513</v>
      </c>
      <c r="C1218" s="140" t="s">
        <v>58</v>
      </c>
      <c r="D1218" s="137"/>
      <c r="E1218" s="138"/>
      <c r="F1218" s="137"/>
      <c r="G1218" s="135"/>
    </row>
    <row r="1219" ht="16.15" customHeight="1" spans="1:7">
      <c r="A1219" s="131">
        <f t="shared" si="39"/>
        <v>1214</v>
      </c>
      <c r="B1219" s="139" t="s">
        <v>1514</v>
      </c>
      <c r="C1219" s="140" t="s">
        <v>1515</v>
      </c>
      <c r="D1219" s="137"/>
      <c r="E1219" s="138"/>
      <c r="F1219" s="137"/>
      <c r="G1219" s="135"/>
    </row>
    <row r="1220" ht="16.15" customHeight="1" spans="1:7">
      <c r="A1220" s="131">
        <f t="shared" si="39"/>
        <v>1215</v>
      </c>
      <c r="B1220" s="136">
        <v>22202</v>
      </c>
      <c r="C1220" s="137" t="s">
        <v>1516</v>
      </c>
      <c r="D1220" s="137">
        <f>SUM(D1221:D1233)</f>
        <v>0</v>
      </c>
      <c r="E1220" s="138">
        <f>SUM(E1221:E1233)</f>
        <v>0</v>
      </c>
      <c r="F1220" s="137" t="str">
        <f t="shared" si="40"/>
        <v/>
      </c>
      <c r="G1220" s="135"/>
    </row>
    <row r="1221" ht="16.15" customHeight="1" spans="1:7">
      <c r="A1221" s="131">
        <f t="shared" ref="A1221:A1286" si="41">ROW()-5</f>
        <v>1216</v>
      </c>
      <c r="B1221" s="139">
        <v>2220201</v>
      </c>
      <c r="C1221" s="137" t="s">
        <v>1002</v>
      </c>
      <c r="D1221" s="137"/>
      <c r="E1221" s="138"/>
      <c r="F1221" s="137" t="str">
        <f t="shared" si="40"/>
        <v/>
      </c>
      <c r="G1221" s="135"/>
    </row>
    <row r="1222" ht="16.15" customHeight="1" spans="1:7">
      <c r="A1222" s="131">
        <f t="shared" si="41"/>
        <v>1217</v>
      </c>
      <c r="B1222" s="139">
        <v>2220202</v>
      </c>
      <c r="C1222" s="137" t="s">
        <v>1003</v>
      </c>
      <c r="D1222" s="137"/>
      <c r="E1222" s="138"/>
      <c r="F1222" s="137" t="str">
        <f t="shared" si="40"/>
        <v/>
      </c>
      <c r="G1222" s="135"/>
    </row>
    <row r="1223" ht="16.15" customHeight="1" spans="1:7">
      <c r="A1223" s="131">
        <f t="shared" si="41"/>
        <v>1218</v>
      </c>
      <c r="B1223" s="139">
        <v>2220203</v>
      </c>
      <c r="C1223" s="137" t="s">
        <v>1004</v>
      </c>
      <c r="D1223" s="137"/>
      <c r="E1223" s="138"/>
      <c r="F1223" s="137" t="str">
        <f t="shared" si="40"/>
        <v/>
      </c>
      <c r="G1223" s="135"/>
    </row>
    <row r="1224" ht="16.15" customHeight="1" spans="1:7">
      <c r="A1224" s="131">
        <f t="shared" si="41"/>
        <v>1219</v>
      </c>
      <c r="B1224" s="139">
        <v>2220204</v>
      </c>
      <c r="C1224" s="137" t="s">
        <v>1517</v>
      </c>
      <c r="D1224" s="137"/>
      <c r="E1224" s="138"/>
      <c r="F1224" s="137" t="str">
        <f t="shared" si="40"/>
        <v/>
      </c>
      <c r="G1224" s="135"/>
    </row>
    <row r="1225" ht="16.15" customHeight="1" spans="1:7">
      <c r="A1225" s="131">
        <f t="shared" si="41"/>
        <v>1220</v>
      </c>
      <c r="B1225" s="139">
        <v>2220205</v>
      </c>
      <c r="C1225" s="137" t="s">
        <v>1518</v>
      </c>
      <c r="D1225" s="137"/>
      <c r="E1225" s="138"/>
      <c r="F1225" s="137" t="str">
        <f t="shared" si="40"/>
        <v/>
      </c>
      <c r="G1225" s="135"/>
    </row>
    <row r="1226" ht="16.15" customHeight="1" spans="1:7">
      <c r="A1226" s="131">
        <f t="shared" si="41"/>
        <v>1221</v>
      </c>
      <c r="B1226" s="139">
        <v>2220206</v>
      </c>
      <c r="C1226" s="137" t="s">
        <v>1519</v>
      </c>
      <c r="D1226" s="137"/>
      <c r="E1226" s="138"/>
      <c r="F1226" s="137" t="str">
        <f t="shared" si="40"/>
        <v/>
      </c>
      <c r="G1226" s="135"/>
    </row>
    <row r="1227" ht="16.15" customHeight="1" spans="1:7">
      <c r="A1227" s="131">
        <f t="shared" si="41"/>
        <v>1222</v>
      </c>
      <c r="B1227" s="139">
        <v>2220207</v>
      </c>
      <c r="C1227" s="137" t="s">
        <v>1520</v>
      </c>
      <c r="D1227" s="137"/>
      <c r="E1227" s="138"/>
      <c r="F1227" s="137" t="str">
        <f t="shared" si="40"/>
        <v/>
      </c>
      <c r="G1227" s="135"/>
    </row>
    <row r="1228" ht="16.15" customHeight="1" spans="1:7">
      <c r="A1228" s="131">
        <f t="shared" si="41"/>
        <v>1223</v>
      </c>
      <c r="B1228" s="139">
        <v>2220209</v>
      </c>
      <c r="C1228" s="137" t="s">
        <v>1521</v>
      </c>
      <c r="D1228" s="137"/>
      <c r="E1228" s="138"/>
      <c r="F1228" s="137" t="str">
        <f t="shared" si="40"/>
        <v/>
      </c>
      <c r="G1228" s="135"/>
    </row>
    <row r="1229" ht="16.15" customHeight="1" spans="1:7">
      <c r="A1229" s="131">
        <f t="shared" si="41"/>
        <v>1224</v>
      </c>
      <c r="B1229" s="139">
        <v>2220210</v>
      </c>
      <c r="C1229" s="137" t="s">
        <v>1522</v>
      </c>
      <c r="D1229" s="137"/>
      <c r="E1229" s="138"/>
      <c r="F1229" s="137" t="str">
        <f t="shared" si="40"/>
        <v/>
      </c>
      <c r="G1229" s="135"/>
    </row>
    <row r="1230" ht="16.15" customHeight="1" spans="1:7">
      <c r="A1230" s="131">
        <f t="shared" si="41"/>
        <v>1225</v>
      </c>
      <c r="B1230" s="139">
        <v>2220211</v>
      </c>
      <c r="C1230" s="137" t="s">
        <v>1523</v>
      </c>
      <c r="D1230" s="137"/>
      <c r="E1230" s="138"/>
      <c r="F1230" s="137" t="str">
        <f t="shared" si="40"/>
        <v/>
      </c>
      <c r="G1230" s="135"/>
    </row>
    <row r="1231" ht="16.15" customHeight="1" spans="1:7">
      <c r="A1231" s="131">
        <f t="shared" si="41"/>
        <v>1226</v>
      </c>
      <c r="B1231" s="139">
        <v>2220212</v>
      </c>
      <c r="C1231" s="137" t="s">
        <v>1524</v>
      </c>
      <c r="D1231" s="137"/>
      <c r="E1231" s="138"/>
      <c r="F1231" s="137" t="str">
        <f t="shared" si="40"/>
        <v/>
      </c>
      <c r="G1231" s="135"/>
    </row>
    <row r="1232" ht="16.15" customHeight="1" spans="1:7">
      <c r="A1232" s="131">
        <f t="shared" si="41"/>
        <v>1227</v>
      </c>
      <c r="B1232" s="139">
        <v>2220250</v>
      </c>
      <c r="C1232" s="137" t="s">
        <v>1033</v>
      </c>
      <c r="D1232" s="137"/>
      <c r="E1232" s="138"/>
      <c r="F1232" s="137" t="str">
        <f t="shared" si="40"/>
        <v/>
      </c>
      <c r="G1232" s="135"/>
    </row>
    <row r="1233" ht="16.15" customHeight="1" spans="1:7">
      <c r="A1233" s="131">
        <f t="shared" si="41"/>
        <v>1228</v>
      </c>
      <c r="B1233" s="139">
        <v>2220299</v>
      </c>
      <c r="C1233" s="137" t="s">
        <v>1525</v>
      </c>
      <c r="D1233" s="137"/>
      <c r="E1233" s="138"/>
      <c r="F1233" s="137" t="str">
        <f t="shared" si="40"/>
        <v/>
      </c>
      <c r="G1233" s="135"/>
    </row>
    <row r="1234" ht="16.15" customHeight="1" spans="1:7">
      <c r="A1234" s="131">
        <f t="shared" si="41"/>
        <v>1229</v>
      </c>
      <c r="B1234" s="136">
        <v>22203</v>
      </c>
      <c r="C1234" s="137" t="s">
        <v>1526</v>
      </c>
      <c r="D1234" s="137">
        <f>SUM(D1235:D1239)</f>
        <v>0</v>
      </c>
      <c r="E1234" s="138">
        <f>SUM(E1235:E1239)</f>
        <v>0</v>
      </c>
      <c r="F1234" s="137" t="str">
        <f t="shared" si="40"/>
        <v/>
      </c>
      <c r="G1234" s="135"/>
    </row>
    <row r="1235" ht="16.15" customHeight="1" spans="1:7">
      <c r="A1235" s="131">
        <f t="shared" si="41"/>
        <v>1230</v>
      </c>
      <c r="B1235" s="139" t="s">
        <v>1527</v>
      </c>
      <c r="C1235" s="140" t="s">
        <v>1528</v>
      </c>
      <c r="D1235" s="137"/>
      <c r="E1235" s="138"/>
      <c r="F1235" s="137" t="str">
        <f t="shared" si="40"/>
        <v/>
      </c>
      <c r="G1235" s="135"/>
    </row>
    <row r="1236" ht="16.15" customHeight="1" spans="1:7">
      <c r="A1236" s="131">
        <f t="shared" si="41"/>
        <v>1231</v>
      </c>
      <c r="B1236" s="139" t="s">
        <v>1529</v>
      </c>
      <c r="C1236" s="140" t="s">
        <v>1530</v>
      </c>
      <c r="D1236" s="137"/>
      <c r="E1236" s="138"/>
      <c r="F1236" s="137" t="str">
        <f t="shared" si="40"/>
        <v/>
      </c>
      <c r="G1236" s="135"/>
    </row>
    <row r="1237" ht="16.15" customHeight="1" spans="1:7">
      <c r="A1237" s="131">
        <f t="shared" si="41"/>
        <v>1232</v>
      </c>
      <c r="B1237" s="139" t="s">
        <v>1531</v>
      </c>
      <c r="C1237" s="140" t="s">
        <v>1532</v>
      </c>
      <c r="D1237" s="137"/>
      <c r="E1237" s="138"/>
      <c r="F1237" s="137" t="str">
        <f t="shared" si="40"/>
        <v/>
      </c>
      <c r="G1237" s="135"/>
    </row>
    <row r="1238" ht="16.15" customHeight="1" spans="1:7">
      <c r="A1238" s="131">
        <f t="shared" si="41"/>
        <v>1233</v>
      </c>
      <c r="B1238" s="139">
        <v>2220305</v>
      </c>
      <c r="C1238" s="140" t="s">
        <v>1533</v>
      </c>
      <c r="D1238" s="137"/>
      <c r="E1238" s="138"/>
      <c r="F1238" s="137"/>
      <c r="G1238" s="135"/>
    </row>
    <row r="1239" ht="16.15" customHeight="1" spans="1:7">
      <c r="A1239" s="131">
        <f t="shared" si="41"/>
        <v>1234</v>
      </c>
      <c r="B1239" s="139" t="s">
        <v>1534</v>
      </c>
      <c r="C1239" s="140" t="s">
        <v>1535</v>
      </c>
      <c r="D1239" s="137"/>
      <c r="E1239" s="138"/>
      <c r="F1239" s="137" t="str">
        <f t="shared" si="40"/>
        <v/>
      </c>
      <c r="G1239" s="135"/>
    </row>
    <row r="1240" ht="16.15" customHeight="1" spans="1:7">
      <c r="A1240" s="131">
        <f t="shared" si="41"/>
        <v>1235</v>
      </c>
      <c r="B1240" s="136">
        <v>22204</v>
      </c>
      <c r="C1240" s="137" t="s">
        <v>1536</v>
      </c>
      <c r="D1240" s="137">
        <f>SUM(D1241:D1245)</f>
        <v>0</v>
      </c>
      <c r="E1240" s="138">
        <f>SUM(E1241:E1245)</f>
        <v>0</v>
      </c>
      <c r="F1240" s="137" t="str">
        <f t="shared" si="40"/>
        <v/>
      </c>
      <c r="G1240" s="135"/>
    </row>
    <row r="1241" ht="16.15" customHeight="1" spans="1:7">
      <c r="A1241" s="131">
        <f t="shared" si="41"/>
        <v>1236</v>
      </c>
      <c r="B1241" s="139">
        <v>2220401</v>
      </c>
      <c r="C1241" s="137" t="s">
        <v>1537</v>
      </c>
      <c r="D1241" s="137"/>
      <c r="E1241" s="138"/>
      <c r="F1241" s="137" t="str">
        <f t="shared" si="40"/>
        <v/>
      </c>
      <c r="G1241" s="135"/>
    </row>
    <row r="1242" ht="16.15" customHeight="1" spans="1:7">
      <c r="A1242" s="131">
        <f t="shared" si="41"/>
        <v>1237</v>
      </c>
      <c r="B1242" s="139">
        <v>2220402</v>
      </c>
      <c r="C1242" s="137" t="s">
        <v>1538</v>
      </c>
      <c r="D1242" s="137"/>
      <c r="E1242" s="138"/>
      <c r="F1242" s="137" t="str">
        <f t="shared" si="40"/>
        <v/>
      </c>
      <c r="G1242" s="135"/>
    </row>
    <row r="1243" ht="16.15" customHeight="1" spans="1:7">
      <c r="A1243" s="131">
        <f t="shared" si="41"/>
        <v>1238</v>
      </c>
      <c r="B1243" s="139">
        <v>2220403</v>
      </c>
      <c r="C1243" s="137" t="s">
        <v>1539</v>
      </c>
      <c r="D1243" s="137"/>
      <c r="E1243" s="138"/>
      <c r="F1243" s="137" t="str">
        <f t="shared" si="40"/>
        <v/>
      </c>
      <c r="G1243" s="135"/>
    </row>
    <row r="1244" ht="16.15" customHeight="1" spans="1:7">
      <c r="A1244" s="131">
        <f t="shared" si="41"/>
        <v>1239</v>
      </c>
      <c r="B1244" s="139">
        <v>2220404</v>
      </c>
      <c r="C1244" s="137" t="s">
        <v>1540</v>
      </c>
      <c r="D1244" s="137"/>
      <c r="E1244" s="138"/>
      <c r="F1244" s="137" t="str">
        <f t="shared" si="40"/>
        <v/>
      </c>
      <c r="G1244" s="135"/>
    </row>
    <row r="1245" ht="16.15" customHeight="1" spans="1:7">
      <c r="A1245" s="131">
        <f t="shared" si="41"/>
        <v>1240</v>
      </c>
      <c r="B1245" s="139">
        <v>2220499</v>
      </c>
      <c r="C1245" s="137" t="s">
        <v>1541</v>
      </c>
      <c r="D1245" s="137"/>
      <c r="E1245" s="138"/>
      <c r="F1245" s="137" t="str">
        <f t="shared" si="40"/>
        <v/>
      </c>
      <c r="G1245" s="135"/>
    </row>
    <row r="1246" ht="16.15" customHeight="1" spans="1:7">
      <c r="A1246" s="131">
        <f t="shared" si="41"/>
        <v>1241</v>
      </c>
      <c r="B1246" s="136">
        <v>22205</v>
      </c>
      <c r="C1246" s="137" t="s">
        <v>1542</v>
      </c>
      <c r="D1246" s="137">
        <f>SUM(D1247:D1258)</f>
        <v>0</v>
      </c>
      <c r="E1246" s="138">
        <f>SUM(E1247:E1258)</f>
        <v>0</v>
      </c>
      <c r="F1246" s="137" t="str">
        <f t="shared" si="40"/>
        <v/>
      </c>
      <c r="G1246" s="135"/>
    </row>
    <row r="1247" ht="16.15" customHeight="1" spans="1:7">
      <c r="A1247" s="131">
        <f t="shared" si="41"/>
        <v>1242</v>
      </c>
      <c r="B1247" s="139" t="s">
        <v>1543</v>
      </c>
      <c r="C1247" s="140" t="s">
        <v>1544</v>
      </c>
      <c r="D1247" s="137"/>
      <c r="E1247" s="138"/>
      <c r="F1247" s="137" t="str">
        <f t="shared" si="40"/>
        <v/>
      </c>
      <c r="G1247" s="135"/>
    </row>
    <row r="1248" ht="16.15" customHeight="1" spans="1:7">
      <c r="A1248" s="131">
        <f t="shared" si="41"/>
        <v>1243</v>
      </c>
      <c r="B1248" s="139" t="s">
        <v>1545</v>
      </c>
      <c r="C1248" s="140" t="s">
        <v>1546</v>
      </c>
      <c r="D1248" s="137"/>
      <c r="E1248" s="138"/>
      <c r="F1248" s="137" t="str">
        <f t="shared" si="40"/>
        <v/>
      </c>
      <c r="G1248" s="135"/>
    </row>
    <row r="1249" ht="16.15" customHeight="1" spans="1:7">
      <c r="A1249" s="131">
        <f t="shared" si="41"/>
        <v>1244</v>
      </c>
      <c r="B1249" s="139" t="s">
        <v>1547</v>
      </c>
      <c r="C1249" s="140" t="s">
        <v>1548</v>
      </c>
      <c r="D1249" s="137"/>
      <c r="E1249" s="138"/>
      <c r="F1249" s="137" t="str">
        <f t="shared" si="40"/>
        <v/>
      </c>
      <c r="G1249" s="135"/>
    </row>
    <row r="1250" ht="16.15" customHeight="1" spans="1:7">
      <c r="A1250" s="131">
        <f t="shared" si="41"/>
        <v>1245</v>
      </c>
      <c r="B1250" s="139" t="s">
        <v>1549</v>
      </c>
      <c r="C1250" s="140" t="s">
        <v>1550</v>
      </c>
      <c r="D1250" s="137"/>
      <c r="E1250" s="138"/>
      <c r="F1250" s="137" t="str">
        <f t="shared" si="40"/>
        <v/>
      </c>
      <c r="G1250" s="135"/>
    </row>
    <row r="1251" ht="16.15" customHeight="1" spans="1:7">
      <c r="A1251" s="131">
        <f t="shared" si="41"/>
        <v>1246</v>
      </c>
      <c r="B1251" s="139" t="s">
        <v>1551</v>
      </c>
      <c r="C1251" s="140" t="s">
        <v>1552</v>
      </c>
      <c r="D1251" s="137"/>
      <c r="E1251" s="138"/>
      <c r="F1251" s="137" t="str">
        <f t="shared" si="40"/>
        <v/>
      </c>
      <c r="G1251" s="135"/>
    </row>
    <row r="1252" ht="16.15" customHeight="1" spans="1:7">
      <c r="A1252" s="131">
        <f t="shared" si="41"/>
        <v>1247</v>
      </c>
      <c r="B1252" s="139" t="s">
        <v>1553</v>
      </c>
      <c r="C1252" s="140" t="s">
        <v>1554</v>
      </c>
      <c r="D1252" s="137"/>
      <c r="E1252" s="138"/>
      <c r="F1252" s="137" t="str">
        <f t="shared" si="40"/>
        <v/>
      </c>
      <c r="G1252" s="135"/>
    </row>
    <row r="1253" ht="16.15" customHeight="1" spans="1:7">
      <c r="A1253" s="131">
        <f t="shared" si="41"/>
        <v>1248</v>
      </c>
      <c r="B1253" s="139" t="s">
        <v>1555</v>
      </c>
      <c r="C1253" s="140" t="s">
        <v>1556</v>
      </c>
      <c r="D1253" s="137"/>
      <c r="E1253" s="138"/>
      <c r="F1253" s="137" t="str">
        <f t="shared" si="40"/>
        <v/>
      </c>
      <c r="G1253" s="135"/>
    </row>
    <row r="1254" ht="16.15" customHeight="1" spans="1:7">
      <c r="A1254" s="131">
        <f t="shared" si="41"/>
        <v>1249</v>
      </c>
      <c r="B1254" s="139" t="s">
        <v>1557</v>
      </c>
      <c r="C1254" s="140" t="s">
        <v>1558</v>
      </c>
      <c r="D1254" s="137"/>
      <c r="E1254" s="138"/>
      <c r="F1254" s="137" t="str">
        <f t="shared" si="40"/>
        <v/>
      </c>
      <c r="G1254" s="135"/>
    </row>
    <row r="1255" ht="16.15" customHeight="1" spans="1:7">
      <c r="A1255" s="131">
        <f t="shared" si="41"/>
        <v>1250</v>
      </c>
      <c r="B1255" s="139" t="s">
        <v>1559</v>
      </c>
      <c r="C1255" s="140" t="s">
        <v>1560</v>
      </c>
      <c r="D1255" s="137"/>
      <c r="E1255" s="138"/>
      <c r="F1255" s="137" t="str">
        <f t="shared" si="40"/>
        <v/>
      </c>
      <c r="G1255" s="135"/>
    </row>
    <row r="1256" ht="16.15" customHeight="1" spans="1:7">
      <c r="A1256" s="131">
        <f t="shared" si="41"/>
        <v>1251</v>
      </c>
      <c r="B1256" s="139" t="s">
        <v>1561</v>
      </c>
      <c r="C1256" s="140" t="s">
        <v>1562</v>
      </c>
      <c r="D1256" s="137"/>
      <c r="E1256" s="138"/>
      <c r="F1256" s="137" t="str">
        <f t="shared" si="40"/>
        <v/>
      </c>
      <c r="G1256" s="135"/>
    </row>
    <row r="1257" ht="16.15" customHeight="1" spans="1:7">
      <c r="A1257" s="131">
        <f t="shared" si="41"/>
        <v>1252</v>
      </c>
      <c r="B1257" s="139">
        <v>2220511</v>
      </c>
      <c r="C1257" s="140" t="s">
        <v>1563</v>
      </c>
      <c r="D1257" s="137"/>
      <c r="E1257" s="138"/>
      <c r="F1257" s="137"/>
      <c r="G1257" s="135"/>
    </row>
    <row r="1258" ht="16.15" customHeight="1" spans="1:7">
      <c r="A1258" s="131">
        <f t="shared" si="41"/>
        <v>1253</v>
      </c>
      <c r="B1258" s="139" t="s">
        <v>1564</v>
      </c>
      <c r="C1258" s="140" t="s">
        <v>1565</v>
      </c>
      <c r="D1258" s="137"/>
      <c r="E1258" s="138"/>
      <c r="F1258" s="137" t="str">
        <f t="shared" si="40"/>
        <v/>
      </c>
      <c r="G1258" s="135"/>
    </row>
    <row r="1259" ht="16.15" customHeight="1" spans="1:7">
      <c r="A1259" s="131">
        <f t="shared" si="41"/>
        <v>1254</v>
      </c>
      <c r="B1259" s="132">
        <v>224</v>
      </c>
      <c r="C1259" s="133" t="s">
        <v>1566</v>
      </c>
      <c r="D1259" s="133">
        <f>D1260+D1272+D1278+D1284+D1292+D1305+D1309+D1314</f>
        <v>26.6</v>
      </c>
      <c r="E1259" s="134">
        <f>E1260+E1272+E1278+E1284+E1292+E1305+E1309+E1314</f>
        <v>18.96</v>
      </c>
      <c r="F1259" s="133">
        <f t="shared" si="40"/>
        <v>71.2781954887218</v>
      </c>
      <c r="G1259" s="135"/>
    </row>
    <row r="1260" ht="16.15" customHeight="1" spans="1:7">
      <c r="A1260" s="131">
        <f t="shared" si="41"/>
        <v>1255</v>
      </c>
      <c r="B1260" s="136">
        <v>22401</v>
      </c>
      <c r="C1260" s="137" t="s">
        <v>1567</v>
      </c>
      <c r="D1260" s="137">
        <f>SUM(D1261:D1271)</f>
        <v>0</v>
      </c>
      <c r="E1260" s="138">
        <f>SUM(E1261:E1271)</f>
        <v>10.96</v>
      </c>
      <c r="F1260" s="137" t="str">
        <f t="shared" si="40"/>
        <v/>
      </c>
      <c r="G1260" s="135"/>
    </row>
    <row r="1261" ht="16.15" customHeight="1" spans="1:7">
      <c r="A1261" s="131">
        <f t="shared" si="41"/>
        <v>1256</v>
      </c>
      <c r="B1261" s="139">
        <v>2240101</v>
      </c>
      <c r="C1261" s="137" t="s">
        <v>1002</v>
      </c>
      <c r="D1261" s="137"/>
      <c r="E1261" s="138"/>
      <c r="F1261" s="137" t="str">
        <f t="shared" si="40"/>
        <v/>
      </c>
      <c r="G1261" s="135"/>
    </row>
    <row r="1262" ht="16.15" customHeight="1" spans="1:7">
      <c r="A1262" s="131">
        <f t="shared" si="41"/>
        <v>1257</v>
      </c>
      <c r="B1262" s="139">
        <v>2240102</v>
      </c>
      <c r="C1262" s="137" t="s">
        <v>1003</v>
      </c>
      <c r="D1262" s="137"/>
      <c r="E1262" s="138"/>
      <c r="F1262" s="137" t="str">
        <f t="shared" si="40"/>
        <v/>
      </c>
      <c r="G1262" s="135"/>
    </row>
    <row r="1263" ht="16.15" customHeight="1" spans="1:7">
      <c r="A1263" s="131">
        <f t="shared" si="41"/>
        <v>1258</v>
      </c>
      <c r="B1263" s="139">
        <v>2240103</v>
      </c>
      <c r="C1263" s="137" t="s">
        <v>1004</v>
      </c>
      <c r="D1263" s="137"/>
      <c r="E1263" s="138"/>
      <c r="F1263" s="137" t="str">
        <f t="shared" si="40"/>
        <v/>
      </c>
      <c r="G1263" s="135"/>
    </row>
    <row r="1264" ht="16.15" customHeight="1" spans="1:7">
      <c r="A1264" s="131">
        <f t="shared" si="41"/>
        <v>1259</v>
      </c>
      <c r="B1264" s="139">
        <v>2240104</v>
      </c>
      <c r="C1264" s="137" t="s">
        <v>1568</v>
      </c>
      <c r="D1264" s="137"/>
      <c r="E1264" s="138"/>
      <c r="F1264" s="137" t="str">
        <f t="shared" si="40"/>
        <v/>
      </c>
      <c r="G1264" s="135"/>
    </row>
    <row r="1265" ht="16.15" customHeight="1" spans="1:7">
      <c r="A1265" s="131">
        <f t="shared" si="41"/>
        <v>1260</v>
      </c>
      <c r="B1265" s="139">
        <v>2240105</v>
      </c>
      <c r="C1265" s="137" t="s">
        <v>1569</v>
      </c>
      <c r="D1265" s="137"/>
      <c r="E1265" s="138"/>
      <c r="F1265" s="137" t="str">
        <f t="shared" si="40"/>
        <v/>
      </c>
      <c r="G1265" s="135"/>
    </row>
    <row r="1266" ht="16.15" customHeight="1" spans="1:7">
      <c r="A1266" s="131">
        <f t="shared" si="41"/>
        <v>1261</v>
      </c>
      <c r="B1266" s="139">
        <v>2240106</v>
      </c>
      <c r="C1266" s="137" t="s">
        <v>1570</v>
      </c>
      <c r="D1266" s="137"/>
      <c r="E1266" s="138">
        <v>4.96</v>
      </c>
      <c r="F1266" s="137" t="str">
        <f t="shared" si="40"/>
        <v/>
      </c>
      <c r="G1266" s="135"/>
    </row>
    <row r="1267" ht="16.15" customHeight="1" spans="1:7">
      <c r="A1267" s="131">
        <f t="shared" si="41"/>
        <v>1262</v>
      </c>
      <c r="B1267" s="139">
        <v>2240107</v>
      </c>
      <c r="C1267" s="137" t="s">
        <v>1571</v>
      </c>
      <c r="D1267" s="137"/>
      <c r="E1267" s="138"/>
      <c r="F1267" s="137" t="str">
        <f t="shared" si="40"/>
        <v/>
      </c>
      <c r="G1267" s="135"/>
    </row>
    <row r="1268" ht="16.15" customHeight="1" spans="1:7">
      <c r="A1268" s="131">
        <f t="shared" si="41"/>
        <v>1263</v>
      </c>
      <c r="B1268" s="139">
        <v>2240108</v>
      </c>
      <c r="C1268" s="137" t="s">
        <v>1572</v>
      </c>
      <c r="D1268" s="137"/>
      <c r="E1268" s="138">
        <v>6</v>
      </c>
      <c r="F1268" s="137" t="str">
        <f t="shared" si="40"/>
        <v/>
      </c>
      <c r="G1268" s="135"/>
    </row>
    <row r="1269" ht="16.15" customHeight="1" spans="1:7">
      <c r="A1269" s="131">
        <f t="shared" si="41"/>
        <v>1264</v>
      </c>
      <c r="B1269" s="139">
        <v>2240109</v>
      </c>
      <c r="C1269" s="137" t="s">
        <v>1573</v>
      </c>
      <c r="D1269" s="137"/>
      <c r="E1269" s="138"/>
      <c r="F1269" s="137" t="str">
        <f t="shared" si="40"/>
        <v/>
      </c>
      <c r="G1269" s="135"/>
    </row>
    <row r="1270" ht="16.15" customHeight="1" spans="1:7">
      <c r="A1270" s="131">
        <f t="shared" si="41"/>
        <v>1265</v>
      </c>
      <c r="B1270" s="139">
        <v>2240150</v>
      </c>
      <c r="C1270" s="137" t="s">
        <v>1033</v>
      </c>
      <c r="D1270" s="137"/>
      <c r="E1270" s="138"/>
      <c r="F1270" s="137" t="str">
        <f t="shared" si="40"/>
        <v/>
      </c>
      <c r="G1270" s="135"/>
    </row>
    <row r="1271" ht="16.15" customHeight="1" spans="1:7">
      <c r="A1271" s="131">
        <f t="shared" si="41"/>
        <v>1266</v>
      </c>
      <c r="B1271" s="139">
        <v>2240199</v>
      </c>
      <c r="C1271" s="137" t="s">
        <v>1574</v>
      </c>
      <c r="D1271" s="137"/>
      <c r="E1271" s="138"/>
      <c r="F1271" s="137" t="str">
        <f t="shared" si="40"/>
        <v/>
      </c>
      <c r="G1271" s="135"/>
    </row>
    <row r="1272" ht="16.15" customHeight="1" spans="1:7">
      <c r="A1272" s="131">
        <f t="shared" si="41"/>
        <v>1267</v>
      </c>
      <c r="B1272" s="136">
        <v>22402</v>
      </c>
      <c r="C1272" s="137" t="s">
        <v>1575</v>
      </c>
      <c r="D1272" s="137">
        <f>SUM(D1273:D1277)</f>
        <v>0</v>
      </c>
      <c r="E1272" s="138">
        <f>SUM(E1273:E1277)</f>
        <v>0</v>
      </c>
      <c r="F1272" s="137" t="str">
        <f t="shared" ref="F1272:F1319" si="42">IF(D1272=0,"",E1272/D1272*100)</f>
        <v/>
      </c>
      <c r="G1272" s="135"/>
    </row>
    <row r="1273" ht="16.15" customHeight="1" spans="1:7">
      <c r="A1273" s="131">
        <f t="shared" si="41"/>
        <v>1268</v>
      </c>
      <c r="B1273" s="139">
        <v>2240201</v>
      </c>
      <c r="C1273" s="137" t="s">
        <v>1002</v>
      </c>
      <c r="D1273" s="137"/>
      <c r="E1273" s="138"/>
      <c r="F1273" s="137" t="str">
        <f t="shared" si="42"/>
        <v/>
      </c>
      <c r="G1273" s="135"/>
    </row>
    <row r="1274" ht="16.15" customHeight="1" spans="1:7">
      <c r="A1274" s="131">
        <f t="shared" si="41"/>
        <v>1269</v>
      </c>
      <c r="B1274" s="139">
        <v>2240202</v>
      </c>
      <c r="C1274" s="137" t="s">
        <v>1003</v>
      </c>
      <c r="D1274" s="137"/>
      <c r="E1274" s="138"/>
      <c r="F1274" s="137" t="str">
        <f t="shared" si="42"/>
        <v/>
      </c>
      <c r="G1274" s="135"/>
    </row>
    <row r="1275" ht="16.15" customHeight="1" spans="1:7">
      <c r="A1275" s="131">
        <f t="shared" si="41"/>
        <v>1270</v>
      </c>
      <c r="B1275" s="139">
        <v>2240203</v>
      </c>
      <c r="C1275" s="137" t="s">
        <v>1004</v>
      </c>
      <c r="D1275" s="137"/>
      <c r="E1275" s="138"/>
      <c r="F1275" s="137" t="str">
        <f t="shared" si="42"/>
        <v/>
      </c>
      <c r="G1275" s="135"/>
    </row>
    <row r="1276" ht="16.15" customHeight="1" spans="1:7">
      <c r="A1276" s="131">
        <f t="shared" si="41"/>
        <v>1271</v>
      </c>
      <c r="B1276" s="139">
        <v>2240204</v>
      </c>
      <c r="C1276" s="137" t="s">
        <v>1576</v>
      </c>
      <c r="D1276" s="137"/>
      <c r="E1276" s="138"/>
      <c r="F1276" s="137" t="str">
        <f t="shared" si="42"/>
        <v/>
      </c>
      <c r="G1276" s="135"/>
    </row>
    <row r="1277" ht="16.15" customHeight="1" spans="1:7">
      <c r="A1277" s="131">
        <f t="shared" si="41"/>
        <v>1272</v>
      </c>
      <c r="B1277" s="139">
        <v>2240299</v>
      </c>
      <c r="C1277" s="137" t="s">
        <v>1577</v>
      </c>
      <c r="D1277" s="137"/>
      <c r="E1277" s="138"/>
      <c r="F1277" s="137" t="str">
        <f t="shared" si="42"/>
        <v/>
      </c>
      <c r="G1277" s="135"/>
    </row>
    <row r="1278" ht="16.15" customHeight="1" spans="1:7">
      <c r="A1278" s="131">
        <f t="shared" si="41"/>
        <v>1273</v>
      </c>
      <c r="B1278" s="136">
        <v>22403</v>
      </c>
      <c r="C1278" s="137" t="s">
        <v>1578</v>
      </c>
      <c r="D1278" s="137">
        <f>SUM(D1279:D1283)</f>
        <v>0</v>
      </c>
      <c r="E1278" s="138">
        <f>SUM(E1279:E1283)</f>
        <v>0</v>
      </c>
      <c r="F1278" s="137" t="str">
        <f t="shared" si="42"/>
        <v/>
      </c>
      <c r="G1278" s="135"/>
    </row>
    <row r="1279" ht="16.15" customHeight="1" spans="1:7">
      <c r="A1279" s="131">
        <f t="shared" si="41"/>
        <v>1274</v>
      </c>
      <c r="B1279" s="139">
        <v>2240301</v>
      </c>
      <c r="C1279" s="137" t="s">
        <v>1002</v>
      </c>
      <c r="D1279" s="137"/>
      <c r="E1279" s="138"/>
      <c r="F1279" s="137" t="str">
        <f t="shared" si="42"/>
        <v/>
      </c>
      <c r="G1279" s="135"/>
    </row>
    <row r="1280" ht="16.15" customHeight="1" spans="1:7">
      <c r="A1280" s="131">
        <f t="shared" si="41"/>
        <v>1275</v>
      </c>
      <c r="B1280" s="139">
        <v>2240302</v>
      </c>
      <c r="C1280" s="137" t="s">
        <v>1003</v>
      </c>
      <c r="D1280" s="137"/>
      <c r="E1280" s="138"/>
      <c r="F1280" s="137" t="str">
        <f t="shared" si="42"/>
        <v/>
      </c>
      <c r="G1280" s="135"/>
    </row>
    <row r="1281" ht="16.15" customHeight="1" spans="1:7">
      <c r="A1281" s="131">
        <f t="shared" si="41"/>
        <v>1276</v>
      </c>
      <c r="B1281" s="139">
        <v>2240303</v>
      </c>
      <c r="C1281" s="137" t="s">
        <v>1004</v>
      </c>
      <c r="D1281" s="137"/>
      <c r="E1281" s="138"/>
      <c r="F1281" s="137" t="str">
        <f t="shared" si="42"/>
        <v/>
      </c>
      <c r="G1281" s="135"/>
    </row>
    <row r="1282" ht="16.15" customHeight="1" spans="1:7">
      <c r="A1282" s="131">
        <f t="shared" si="41"/>
        <v>1277</v>
      </c>
      <c r="B1282" s="139">
        <v>2240304</v>
      </c>
      <c r="C1282" s="137" t="s">
        <v>1579</v>
      </c>
      <c r="D1282" s="137"/>
      <c r="E1282" s="138"/>
      <c r="F1282" s="137" t="str">
        <f t="shared" si="42"/>
        <v/>
      </c>
      <c r="G1282" s="135"/>
    </row>
    <row r="1283" ht="16.15" customHeight="1" spans="1:7">
      <c r="A1283" s="131">
        <f t="shared" si="41"/>
        <v>1278</v>
      </c>
      <c r="B1283" s="139">
        <v>2240399</v>
      </c>
      <c r="C1283" s="137" t="s">
        <v>1580</v>
      </c>
      <c r="D1283" s="137"/>
      <c r="E1283" s="138"/>
      <c r="F1283" s="137" t="str">
        <f t="shared" si="42"/>
        <v/>
      </c>
      <c r="G1283" s="135"/>
    </row>
    <row r="1284" ht="16.15" customHeight="1" spans="1:7">
      <c r="A1284" s="131">
        <f t="shared" si="41"/>
        <v>1279</v>
      </c>
      <c r="B1284" s="136">
        <v>22404</v>
      </c>
      <c r="C1284" s="137" t="s">
        <v>1581</v>
      </c>
      <c r="D1284" s="137">
        <f>SUM(D1285:D1291)</f>
        <v>0</v>
      </c>
      <c r="E1284" s="138">
        <f>SUM(E1285:E1291)</f>
        <v>0</v>
      </c>
      <c r="F1284" s="137" t="str">
        <f t="shared" si="42"/>
        <v/>
      </c>
      <c r="G1284" s="135"/>
    </row>
    <row r="1285" ht="16.15" customHeight="1" spans="1:7">
      <c r="A1285" s="131">
        <f t="shared" si="41"/>
        <v>1280</v>
      </c>
      <c r="B1285" s="139">
        <v>2240401</v>
      </c>
      <c r="C1285" s="137" t="s">
        <v>1002</v>
      </c>
      <c r="D1285" s="137"/>
      <c r="E1285" s="138"/>
      <c r="F1285" s="137" t="str">
        <f t="shared" si="42"/>
        <v/>
      </c>
      <c r="G1285" s="135"/>
    </row>
    <row r="1286" ht="16.15" customHeight="1" spans="1:7">
      <c r="A1286" s="131">
        <f t="shared" si="41"/>
        <v>1281</v>
      </c>
      <c r="B1286" s="139">
        <v>2240402</v>
      </c>
      <c r="C1286" s="137" t="s">
        <v>1003</v>
      </c>
      <c r="D1286" s="137"/>
      <c r="E1286" s="138"/>
      <c r="F1286" s="137" t="str">
        <f t="shared" si="42"/>
        <v/>
      </c>
      <c r="G1286" s="135"/>
    </row>
    <row r="1287" ht="16.15" customHeight="1" spans="1:7">
      <c r="A1287" s="131">
        <f t="shared" ref="A1287:A1319" si="43">ROW()-5</f>
        <v>1282</v>
      </c>
      <c r="B1287" s="139">
        <v>2240403</v>
      </c>
      <c r="C1287" s="137" t="s">
        <v>1004</v>
      </c>
      <c r="D1287" s="137"/>
      <c r="E1287" s="138"/>
      <c r="F1287" s="137" t="str">
        <f t="shared" si="42"/>
        <v/>
      </c>
      <c r="G1287" s="135"/>
    </row>
    <row r="1288" ht="16.15" customHeight="1" spans="1:7">
      <c r="A1288" s="131">
        <f t="shared" si="43"/>
        <v>1283</v>
      </c>
      <c r="B1288" s="139">
        <v>2240404</v>
      </c>
      <c r="C1288" s="137" t="s">
        <v>1582</v>
      </c>
      <c r="D1288" s="137"/>
      <c r="E1288" s="138"/>
      <c r="F1288" s="137" t="str">
        <f t="shared" si="42"/>
        <v/>
      </c>
      <c r="G1288" s="135"/>
    </row>
    <row r="1289" ht="16.15" customHeight="1" spans="1:7">
      <c r="A1289" s="131">
        <f t="shared" si="43"/>
        <v>1284</v>
      </c>
      <c r="B1289" s="139">
        <v>2240405</v>
      </c>
      <c r="C1289" s="137" t="s">
        <v>1583</v>
      </c>
      <c r="D1289" s="137"/>
      <c r="E1289" s="138"/>
      <c r="F1289" s="137" t="str">
        <f t="shared" si="42"/>
        <v/>
      </c>
      <c r="G1289" s="135"/>
    </row>
    <row r="1290" ht="16.15" customHeight="1" spans="1:7">
      <c r="A1290" s="131">
        <f t="shared" si="43"/>
        <v>1285</v>
      </c>
      <c r="B1290" s="139">
        <v>2240450</v>
      </c>
      <c r="C1290" s="137" t="s">
        <v>1033</v>
      </c>
      <c r="D1290" s="137"/>
      <c r="E1290" s="138"/>
      <c r="F1290" s="137" t="str">
        <f t="shared" si="42"/>
        <v/>
      </c>
      <c r="G1290" s="135"/>
    </row>
    <row r="1291" ht="16.15" customHeight="1" spans="1:7">
      <c r="A1291" s="131">
        <f t="shared" si="43"/>
        <v>1286</v>
      </c>
      <c r="B1291" s="139">
        <v>2240499</v>
      </c>
      <c r="C1291" s="137" t="s">
        <v>1584</v>
      </c>
      <c r="D1291" s="137"/>
      <c r="E1291" s="138"/>
      <c r="F1291" s="137" t="str">
        <f t="shared" si="42"/>
        <v/>
      </c>
      <c r="G1291" s="135"/>
    </row>
    <row r="1292" ht="16.15" customHeight="1" spans="1:7">
      <c r="A1292" s="131">
        <f t="shared" si="43"/>
        <v>1287</v>
      </c>
      <c r="B1292" s="136">
        <v>22405</v>
      </c>
      <c r="C1292" s="137" t="s">
        <v>1585</v>
      </c>
      <c r="D1292" s="137">
        <f>SUM(D1293:D1304)</f>
        <v>0</v>
      </c>
      <c r="E1292" s="138">
        <f>SUM(E1293:E1304)</f>
        <v>0</v>
      </c>
      <c r="F1292" s="137" t="str">
        <f t="shared" si="42"/>
        <v/>
      </c>
      <c r="G1292" s="135"/>
    </row>
    <row r="1293" ht="16.15" customHeight="1" spans="1:7">
      <c r="A1293" s="131">
        <f t="shared" si="43"/>
        <v>1288</v>
      </c>
      <c r="B1293" s="139">
        <v>2240501</v>
      </c>
      <c r="C1293" s="137" t="s">
        <v>1002</v>
      </c>
      <c r="D1293" s="137"/>
      <c r="E1293" s="138"/>
      <c r="F1293" s="137" t="str">
        <f t="shared" si="42"/>
        <v/>
      </c>
      <c r="G1293" s="135"/>
    </row>
    <row r="1294" ht="16.15" customHeight="1" spans="1:7">
      <c r="A1294" s="131">
        <f t="shared" si="43"/>
        <v>1289</v>
      </c>
      <c r="B1294" s="139">
        <v>2240502</v>
      </c>
      <c r="C1294" s="137" t="s">
        <v>1003</v>
      </c>
      <c r="D1294" s="137"/>
      <c r="E1294" s="138"/>
      <c r="F1294" s="137" t="str">
        <f t="shared" si="42"/>
        <v/>
      </c>
      <c r="G1294" s="135"/>
    </row>
    <row r="1295" ht="16.15" customHeight="1" spans="1:7">
      <c r="A1295" s="131">
        <f t="shared" si="43"/>
        <v>1290</v>
      </c>
      <c r="B1295" s="139">
        <v>2240503</v>
      </c>
      <c r="C1295" s="137" t="s">
        <v>1004</v>
      </c>
      <c r="D1295" s="137"/>
      <c r="E1295" s="138"/>
      <c r="F1295" s="137" t="str">
        <f t="shared" si="42"/>
        <v/>
      </c>
      <c r="G1295" s="135"/>
    </row>
    <row r="1296" ht="16.15" customHeight="1" spans="1:7">
      <c r="A1296" s="131">
        <f t="shared" si="43"/>
        <v>1291</v>
      </c>
      <c r="B1296" s="139">
        <v>2240504</v>
      </c>
      <c r="C1296" s="137" t="s">
        <v>1586</v>
      </c>
      <c r="D1296" s="137"/>
      <c r="E1296" s="138"/>
      <c r="F1296" s="137" t="str">
        <f t="shared" si="42"/>
        <v/>
      </c>
      <c r="G1296" s="135"/>
    </row>
    <row r="1297" ht="16.15" customHeight="1" spans="1:7">
      <c r="A1297" s="131">
        <f t="shared" si="43"/>
        <v>1292</v>
      </c>
      <c r="B1297" s="139">
        <v>2240505</v>
      </c>
      <c r="C1297" s="137" t="s">
        <v>1587</v>
      </c>
      <c r="D1297" s="137"/>
      <c r="E1297" s="138"/>
      <c r="F1297" s="137" t="str">
        <f t="shared" si="42"/>
        <v/>
      </c>
      <c r="G1297" s="135"/>
    </row>
    <row r="1298" ht="16.15" customHeight="1" spans="1:7">
      <c r="A1298" s="131">
        <f t="shared" si="43"/>
        <v>1293</v>
      </c>
      <c r="B1298" s="139">
        <v>2240506</v>
      </c>
      <c r="C1298" s="137" t="s">
        <v>1588</v>
      </c>
      <c r="D1298" s="137"/>
      <c r="E1298" s="138"/>
      <c r="F1298" s="137" t="str">
        <f t="shared" si="42"/>
        <v/>
      </c>
      <c r="G1298" s="135"/>
    </row>
    <row r="1299" ht="16.15" customHeight="1" spans="1:7">
      <c r="A1299" s="131">
        <f t="shared" si="43"/>
        <v>1294</v>
      </c>
      <c r="B1299" s="139">
        <v>2240507</v>
      </c>
      <c r="C1299" s="137" t="s">
        <v>1589</v>
      </c>
      <c r="D1299" s="137"/>
      <c r="E1299" s="138"/>
      <c r="F1299" s="137" t="str">
        <f t="shared" si="42"/>
        <v/>
      </c>
      <c r="G1299" s="135"/>
    </row>
    <row r="1300" ht="16.15" customHeight="1" spans="1:7">
      <c r="A1300" s="131">
        <f t="shared" si="43"/>
        <v>1295</v>
      </c>
      <c r="B1300" s="139">
        <v>2240508</v>
      </c>
      <c r="C1300" s="137" t="s">
        <v>1590</v>
      </c>
      <c r="D1300" s="137"/>
      <c r="E1300" s="138"/>
      <c r="F1300" s="137" t="str">
        <f t="shared" si="42"/>
        <v/>
      </c>
      <c r="G1300" s="135"/>
    </row>
    <row r="1301" ht="16.15" customHeight="1" spans="1:7">
      <c r="A1301" s="131">
        <f t="shared" si="43"/>
        <v>1296</v>
      </c>
      <c r="B1301" s="139">
        <v>2240509</v>
      </c>
      <c r="C1301" s="137" t="s">
        <v>1591</v>
      </c>
      <c r="D1301" s="137"/>
      <c r="E1301" s="138"/>
      <c r="F1301" s="137" t="str">
        <f t="shared" si="42"/>
        <v/>
      </c>
      <c r="G1301" s="135"/>
    </row>
    <row r="1302" ht="16.15" customHeight="1" spans="1:7">
      <c r="A1302" s="131">
        <f t="shared" si="43"/>
        <v>1297</v>
      </c>
      <c r="B1302" s="139">
        <v>2240510</v>
      </c>
      <c r="C1302" s="137" t="s">
        <v>1592</v>
      </c>
      <c r="D1302" s="137"/>
      <c r="E1302" s="138"/>
      <c r="F1302" s="137" t="str">
        <f t="shared" si="42"/>
        <v/>
      </c>
      <c r="G1302" s="135"/>
    </row>
    <row r="1303" ht="16.15" customHeight="1" spans="1:7">
      <c r="A1303" s="131">
        <f t="shared" si="43"/>
        <v>1298</v>
      </c>
      <c r="B1303" s="139">
        <v>2240550</v>
      </c>
      <c r="C1303" s="137" t="s">
        <v>1593</v>
      </c>
      <c r="D1303" s="137"/>
      <c r="E1303" s="138"/>
      <c r="F1303" s="137" t="str">
        <f t="shared" si="42"/>
        <v/>
      </c>
      <c r="G1303" s="135"/>
    </row>
    <row r="1304" ht="16.15" customHeight="1" spans="1:7">
      <c r="A1304" s="131">
        <f t="shared" si="43"/>
        <v>1299</v>
      </c>
      <c r="B1304" s="139">
        <v>2240599</v>
      </c>
      <c r="C1304" s="137" t="s">
        <v>1594</v>
      </c>
      <c r="D1304" s="137"/>
      <c r="E1304" s="138"/>
      <c r="F1304" s="137" t="str">
        <f t="shared" si="42"/>
        <v/>
      </c>
      <c r="G1304" s="135"/>
    </row>
    <row r="1305" ht="16.15" customHeight="1" spans="1:7">
      <c r="A1305" s="131">
        <f t="shared" si="43"/>
        <v>1300</v>
      </c>
      <c r="B1305" s="136">
        <v>22406</v>
      </c>
      <c r="C1305" s="137" t="s">
        <v>1595</v>
      </c>
      <c r="D1305" s="137">
        <f>SUM(D1306:D1308)</f>
        <v>0</v>
      </c>
      <c r="E1305" s="138">
        <f>SUM(E1306:E1308)</f>
        <v>0</v>
      </c>
      <c r="F1305" s="137" t="str">
        <f t="shared" si="42"/>
        <v/>
      </c>
      <c r="G1305" s="135"/>
    </row>
    <row r="1306" ht="16.15" customHeight="1" spans="1:7">
      <c r="A1306" s="131">
        <f t="shared" si="43"/>
        <v>1301</v>
      </c>
      <c r="B1306" s="139">
        <v>2240601</v>
      </c>
      <c r="C1306" s="137" t="s">
        <v>1596</v>
      </c>
      <c r="D1306" s="137"/>
      <c r="E1306" s="138"/>
      <c r="F1306" s="137" t="str">
        <f t="shared" si="42"/>
        <v/>
      </c>
      <c r="G1306" s="135"/>
    </row>
    <row r="1307" ht="16.15" customHeight="1" spans="1:7">
      <c r="A1307" s="131">
        <f t="shared" si="43"/>
        <v>1302</v>
      </c>
      <c r="B1307" s="139">
        <v>2240602</v>
      </c>
      <c r="C1307" s="137" t="s">
        <v>1597</v>
      </c>
      <c r="D1307" s="137"/>
      <c r="E1307" s="138"/>
      <c r="F1307" s="137" t="str">
        <f t="shared" si="42"/>
        <v/>
      </c>
      <c r="G1307" s="135"/>
    </row>
    <row r="1308" ht="16.15" customHeight="1" spans="1:7">
      <c r="A1308" s="131">
        <f t="shared" si="43"/>
        <v>1303</v>
      </c>
      <c r="B1308" s="139">
        <v>2240699</v>
      </c>
      <c r="C1308" s="137" t="s">
        <v>1598</v>
      </c>
      <c r="D1308" s="137"/>
      <c r="E1308" s="138"/>
      <c r="F1308" s="137" t="str">
        <f t="shared" si="42"/>
        <v/>
      </c>
      <c r="G1308" s="135"/>
    </row>
    <row r="1309" ht="16.15" customHeight="1" spans="1:7">
      <c r="A1309" s="131">
        <f t="shared" si="43"/>
        <v>1304</v>
      </c>
      <c r="B1309" s="136">
        <v>22407</v>
      </c>
      <c r="C1309" s="137" t="s">
        <v>1599</v>
      </c>
      <c r="D1309" s="137">
        <f>SUM(D1310:D1312)</f>
        <v>26.6</v>
      </c>
      <c r="E1309" s="138">
        <f>SUM(E1310:E1312)</f>
        <v>8</v>
      </c>
      <c r="F1309" s="137">
        <f t="shared" si="42"/>
        <v>30.0751879699248</v>
      </c>
      <c r="G1309" s="135"/>
    </row>
    <row r="1310" ht="16.15" customHeight="1" spans="1:7">
      <c r="A1310" s="131">
        <f t="shared" si="43"/>
        <v>1305</v>
      </c>
      <c r="B1310" s="139">
        <v>2240701</v>
      </c>
      <c r="C1310" s="137" t="s">
        <v>1600</v>
      </c>
      <c r="D1310" s="137">
        <v>26.6</v>
      </c>
      <c r="E1310" s="138"/>
      <c r="F1310" s="137">
        <f t="shared" si="42"/>
        <v>0</v>
      </c>
      <c r="G1310" s="135"/>
    </row>
    <row r="1311" ht="16.15" customHeight="1" spans="1:7">
      <c r="A1311" s="131">
        <f t="shared" si="43"/>
        <v>1306</v>
      </c>
      <c r="B1311" s="139">
        <v>2240702</v>
      </c>
      <c r="C1311" s="137" t="s">
        <v>1601</v>
      </c>
      <c r="D1311" s="137"/>
      <c r="E1311" s="138"/>
      <c r="F1311" s="137" t="str">
        <f t="shared" si="42"/>
        <v/>
      </c>
      <c r="G1311" s="135"/>
    </row>
    <row r="1312" ht="16.15" customHeight="1" spans="1:7">
      <c r="A1312" s="131">
        <f t="shared" si="43"/>
        <v>1307</v>
      </c>
      <c r="B1312" s="139">
        <v>2240704</v>
      </c>
      <c r="C1312" s="137" t="s">
        <v>1602</v>
      </c>
      <c r="D1312" s="137"/>
      <c r="E1312" s="138">
        <v>8</v>
      </c>
      <c r="F1312" s="137" t="str">
        <f t="shared" si="42"/>
        <v/>
      </c>
      <c r="G1312" s="135"/>
    </row>
    <row r="1313" ht="16.15" customHeight="1" spans="1:7">
      <c r="A1313" s="131">
        <f t="shared" si="43"/>
        <v>1308</v>
      </c>
      <c r="B1313" s="139">
        <v>2240799</v>
      </c>
      <c r="C1313" s="137" t="s">
        <v>1603</v>
      </c>
      <c r="D1313" s="137"/>
      <c r="E1313" s="138"/>
      <c r="F1313" s="137" t="str">
        <f t="shared" si="42"/>
        <v/>
      </c>
      <c r="G1313" s="135"/>
    </row>
    <row r="1314" ht="16.15" customHeight="1" spans="1:7">
      <c r="A1314" s="131">
        <f t="shared" si="43"/>
        <v>1309</v>
      </c>
      <c r="B1314" s="136">
        <v>22499</v>
      </c>
      <c r="C1314" s="137" t="s">
        <v>1604</v>
      </c>
      <c r="D1314" s="137"/>
      <c r="E1314" s="138"/>
      <c r="F1314" s="137" t="str">
        <f t="shared" si="42"/>
        <v/>
      </c>
      <c r="G1314" s="135"/>
    </row>
    <row r="1315" ht="16.15" customHeight="1" spans="1:7">
      <c r="A1315" s="131">
        <f t="shared" si="43"/>
        <v>1310</v>
      </c>
      <c r="B1315" s="55">
        <v>2249999</v>
      </c>
      <c r="C1315" s="146" t="s">
        <v>1605</v>
      </c>
      <c r="D1315" s="137"/>
      <c r="E1315" s="138"/>
      <c r="F1315" s="137"/>
      <c r="G1315" s="135"/>
    </row>
    <row r="1316" ht="16.15" customHeight="1" spans="1:7">
      <c r="A1316" s="131">
        <f t="shared" si="43"/>
        <v>1311</v>
      </c>
      <c r="B1316" s="132">
        <v>227</v>
      </c>
      <c r="C1316" s="133" t="s">
        <v>1606</v>
      </c>
      <c r="D1316" s="133"/>
      <c r="E1316" s="134">
        <v>20.71</v>
      </c>
      <c r="F1316" s="133" t="str">
        <f t="shared" si="42"/>
        <v/>
      </c>
      <c r="G1316" s="135"/>
    </row>
    <row r="1317" ht="16.8" spans="1:7">
      <c r="A1317" s="131">
        <f t="shared" si="43"/>
        <v>1312</v>
      </c>
      <c r="B1317" s="132">
        <v>229</v>
      </c>
      <c r="C1317" s="133" t="s">
        <v>420</v>
      </c>
      <c r="D1317" s="133"/>
      <c r="E1317" s="134"/>
      <c r="F1317" s="133" t="str">
        <f t="shared" si="42"/>
        <v/>
      </c>
      <c r="G1317" s="135"/>
    </row>
    <row r="1318" spans="1:7">
      <c r="A1318" s="131">
        <f t="shared" si="43"/>
        <v>1313</v>
      </c>
      <c r="B1318" s="136">
        <v>22999</v>
      </c>
      <c r="C1318" s="137" t="s">
        <v>1607</v>
      </c>
      <c r="D1318" s="137"/>
      <c r="E1318" s="138"/>
      <c r="F1318" s="137" t="str">
        <f t="shared" si="42"/>
        <v/>
      </c>
      <c r="G1318" s="135"/>
    </row>
    <row r="1319" spans="1:7">
      <c r="A1319" s="131">
        <f t="shared" si="43"/>
        <v>1314</v>
      </c>
      <c r="B1319" s="147">
        <v>2299999</v>
      </c>
      <c r="C1319" s="148" t="s">
        <v>1608</v>
      </c>
      <c r="D1319" s="148"/>
      <c r="E1319" s="149"/>
      <c r="F1319" s="137" t="str">
        <f t="shared" si="42"/>
        <v/>
      </c>
      <c r="G1319" s="135"/>
    </row>
  </sheetData>
  <protectedRanges>
    <protectedRange sqref="E2:E3" name="区域229"/>
    <protectedRange sqref="D1306:E1308" name="区域227"/>
    <protectedRange sqref="D1293:E1304" name="区域226"/>
    <protectedRange sqref="D1285:E1291" name="区域225"/>
    <protectedRange sqref="D1279:E1283" name="区域224"/>
    <protectedRange sqref="D1273:E1277" name="区域223"/>
    <protectedRange sqref="D1247:E1258" name="区域216"/>
    <protectedRange sqref="D1241:E1245" name="区域215"/>
    <protectedRange sqref="D1235:E1239" name="区域214"/>
    <protectedRange sqref="D1221:E1233" name="区域213"/>
    <protectedRange sqref="D1165:E1178" name="区域207"/>
    <protectedRange sqref="D1138:E1163" name="区域206"/>
    <protectedRange sqref="D1104:E1105" name="区域199"/>
    <protectedRange sqref="D1098:E1102" name="区域198"/>
    <protectedRange sqref="D1088:E1096" name="区域197"/>
    <protectedRange sqref="D1081:E1085" name="区域196"/>
    <protectedRange sqref="D1073:E1079" name="区域194"/>
    <protectedRange sqref="D1024:E1032" name="区域189"/>
    <protectedRange sqref="D1020:E1021" name="区域188"/>
    <protectedRange sqref="D993:E1001" name="区域175"/>
    <protectedRange sqref="D983:E991" name="区域174"/>
    <protectedRange sqref="D960:E981" name="区域173"/>
    <protectedRange sqref="D928:E937" name="区域163"/>
    <protectedRange sqref="D900:E926" name="区域162"/>
    <protectedRange sqref="D846:E846" name="区域159"/>
    <protectedRange sqref="D808:E821" name="区域141"/>
    <protectedRange sqref="D806:E806" name="区域140"/>
    <protectedRange sqref="D804:E804" name="区域139"/>
    <protectedRange sqref="D798:E802" name="区域138"/>
    <protectedRange sqref="D796:E796" name="区域137"/>
    <protectedRange sqref="D794:E794" name="区域136"/>
    <protectedRange sqref="D791:E792" name="区域135"/>
    <protectedRange sqref="D745:E745" name="区域127"/>
    <protectedRange sqref="D743:E743" name="区域126"/>
    <protectedRange sqref="D734:E741" name="区域125"/>
    <protectedRange sqref="D731:E732" name="区域124"/>
    <protectedRange sqref="D727:E729" name="区域123"/>
    <protectedRange sqref="D723:E725" name="区域122"/>
    <protectedRange sqref="D718:E721" name="区域121"/>
    <protectedRange sqref="D714:E716" name="区域120"/>
    <protectedRange sqref="D711:E712" name="区域119"/>
    <protectedRange sqref="D647:E648" name="区域95"/>
    <protectedRange sqref="D644:E645" name="区域94"/>
    <protectedRange sqref="D641:E642" name="区域93"/>
    <protectedRange sqref="D636:E639" name="区域92"/>
    <protectedRange sqref="D627:E634" name="区域91"/>
    <protectedRange sqref="D619:E625" name="区域90"/>
    <protectedRange sqref="D579:E579" name="区域84"/>
    <protectedRange sqref="D571:E577" name="区域83"/>
    <protectedRange sqref="D552:E569" name="区域82"/>
    <protectedRange sqref="D547:E549" name="区域81"/>
    <protectedRange sqref="D495:E509" name="区域73"/>
    <protectedRange sqref="D489:E492" name="区域72"/>
    <protectedRange sqref="D485:E487" name="区域70"/>
    <protectedRange sqref="D481:E483" name="区域69"/>
    <protectedRange sqref="D474:E479" name="区域68"/>
    <protectedRange sqref="D429:E434" name="区域60"/>
    <protectedRange sqref="D423:E427" name="区域59"/>
    <protectedRange sqref="D415:E417 D419:E421 D418:F418" name="区域58"/>
    <protectedRange sqref="D411:E413" name="区域57"/>
    <protectedRange sqref="D405:E409" name="区域56"/>
    <protectedRange sqref="D399:E403" name="区域55"/>
    <protectedRange sqref="D349:E357" name="区域48"/>
    <protectedRange sqref="D335:E347" name="区域47"/>
    <protectedRange sqref="D326:E333" name="区域46"/>
    <protectedRange sqref="D318:E324" name="区域45"/>
    <protectedRange sqref="D269:E273" name="区域35"/>
    <protectedRange sqref="D264:E267" name="区域34"/>
    <protectedRange sqref="D262:E262" name="区域33"/>
    <protectedRange sqref="D257:E260" name="区域32"/>
    <protectedRange sqref="D251:E255" name="区域31"/>
    <protectedRange sqref="D248:E249" name="区域30"/>
    <protectedRange sqref="D245:E246" name="区域29"/>
    <protectedRange sqref="D238:E243" name="区域28"/>
    <protectedRange sqref="D185:E190" name="区域21"/>
    <protectedRange sqref="D178:E183" name="区域20"/>
    <protectedRange sqref="D171:E176" name="区域19"/>
    <protectedRange sqref="D164:E169" name="区域18"/>
    <protectedRange sqref="D157:E162" name="区域17"/>
    <protectedRange sqref="D104:E111" name="区域11"/>
    <protectedRange sqref="D91:E102" name="区域9"/>
    <protectedRange sqref="D52:E61" name="区域5"/>
    <protectedRange sqref="D40:E50" name="区域4"/>
    <protectedRange sqref="D29:E38" name="区域3"/>
    <protectedRange sqref="D20:E27" name="区域2"/>
    <protectedRange sqref="D8:E18" name="区域1"/>
    <protectedRange sqref="D63:E72" name="区域6"/>
    <protectedRange sqref="D74:E80" name="区域7"/>
    <protectedRange sqref="D82:E89" name="区域8"/>
    <protectedRange sqref="D113:E122" name="区域12"/>
    <protectedRange sqref="D124:E134" name="区域13"/>
    <protectedRange sqref="D136:E141" name="区域14"/>
    <protectedRange sqref="D143:E149" name="区域15"/>
    <protectedRange sqref="D151:E155" name="区域16"/>
    <protectedRange sqref="D192:E198" name="区域22"/>
    <protectedRange sqref="D200:E204" name="区域23"/>
    <protectedRange sqref="D206:E210" name="区域24"/>
    <protectedRange sqref="D212:E217" name="区域25"/>
    <protectedRange sqref="D219:E232" name="区域26"/>
    <protectedRange sqref="D234:E235" name="区域27"/>
    <protectedRange sqref="D275:E275" name="区域36"/>
    <protectedRange sqref="D278:E278" name="区域37"/>
    <protectedRange sqref="D280:E280" name="区域38"/>
    <protectedRange sqref="D282:E282" name="区域39"/>
    <protectedRange sqref="D284:E292" name="区域40"/>
    <protectedRange sqref="D294:E294" name="区域41"/>
    <protectedRange sqref="D297:E298" name="区域42"/>
    <protectedRange sqref="D300:E309" name="区域43"/>
    <protectedRange sqref="D311:E316" name="区域44"/>
    <protectedRange sqref="D359:E367" name="区域49"/>
    <protectedRange sqref="D369:E375" name="区域50"/>
    <protectedRange sqref="D377:E381" name="区域51"/>
    <protectedRange sqref="D383:E384" name="区域52"/>
    <protectedRange sqref="D387:E390" name="区域53"/>
    <protectedRange sqref="D392:E397" name="区域54"/>
    <protectedRange sqref="D436:E436" name="区域61"/>
    <protectedRange sqref="D439:E442" name="区域62"/>
    <protectedRange sqref="D444:E451" name="区域63"/>
    <protectedRange sqref="D453:E457" name="区域64"/>
    <protectedRange sqref="D459:E462" name="区域65"/>
    <protectedRange sqref="D464:E467" name="区域66"/>
    <protectedRange sqref="D469:E472" name="区域67"/>
    <protectedRange sqref="D511:E517" name="区域74"/>
    <protectedRange sqref="D519:E528" name="区域75"/>
    <protectedRange sqref="D530:E537" name="区域76"/>
    <protectedRange sqref="D539:E545" name="区域78"/>
    <protectedRange sqref="D581:E588" name="区域85"/>
    <protectedRange sqref="D590:E592" name="区域86"/>
    <protectedRange sqref="D594:E602" name="区域87"/>
    <protectedRange sqref="D604:E610" name="区域88"/>
    <protectedRange sqref="D612:E617" name="区域89"/>
    <protectedRange sqref="D650:E651" name="区域98"/>
    <protectedRange sqref="D653:E654" name="区域99"/>
    <protectedRange sqref="D656:E658" name="区域100"/>
    <protectedRange sqref="D660:E663" name="区域101"/>
    <protectedRange sqref="D665:E671" name="区域102"/>
    <protectedRange sqref="D673:E673" name="区域105"/>
    <protectedRange sqref="D676:E679" name="区域115"/>
    <protectedRange sqref="D681:E693" name="区域116"/>
    <protectedRange sqref="D695:E697" name="区域117"/>
    <protectedRange sqref="D699:E709" name="区域118"/>
    <protectedRange sqref="D748:E755" name="区域128"/>
    <protectedRange sqref="D757:E759" name="区域129"/>
    <protectedRange sqref="D761:E768" name="区域130"/>
    <protectedRange sqref="D770:E773" name="区域131"/>
    <protectedRange sqref="D775:E780" name="区域132"/>
    <protectedRange sqref="D782:E786" name="区域133"/>
    <protectedRange sqref="D788:E789" name="区域134"/>
    <protectedRange sqref="D823:E823" name="区域144"/>
    <protectedRange sqref="D826:E835" name="区域145"/>
    <protectedRange sqref="D837:E837" name="区域146"/>
    <protectedRange sqref="D839:E840" name="区域147"/>
    <protectedRange sqref="D842:E842" name="区域148"/>
    <protectedRange sqref="D844:E844" name="区域149"/>
    <protectedRange sqref="D849:E873" name="区域160"/>
    <protectedRange sqref="D875:E898" name="区域161"/>
    <protectedRange sqref="D939:E944" name="区域164"/>
    <protectedRange sqref="D946:E951" name="区域165"/>
    <protectedRange sqref="D953:E954" name="区域166"/>
    <protectedRange sqref="D956:E957" name="区域172"/>
    <protectedRange sqref="D1003:E1006" name="区域176"/>
    <protectedRange sqref="D1008:E1013" name="区域177"/>
    <protectedRange sqref="D1015:E1018" name="区域178"/>
    <protectedRange sqref="D1034:E1048" name="区域190"/>
    <protectedRange sqref="D1050:E1053" name="区域191"/>
    <protectedRange sqref="D1055:E1064" name="区域192"/>
    <protectedRange sqref="D1066:E1071" name="区域193"/>
    <protectedRange sqref="D1108:E1113" name="区域200"/>
    <protectedRange sqref="D1115:E1123" name="区域201"/>
    <protectedRange sqref="D1125:E1129" name="区域202"/>
    <protectedRange sqref="D1131:E1132" name="区域203"/>
    <protectedRange sqref="D1134:E1135" name="区域204"/>
    <protectedRange sqref="D1180:E1180" name="区域208"/>
    <protectedRange sqref="D1183:E1192" name="区域209"/>
    <protectedRange sqref="D1194:E1196" name="区域210"/>
    <protectedRange sqref="D1198:E1200" name="区域211"/>
    <protectedRange sqref="D1203:E1219" name="区域212"/>
    <protectedRange sqref="D1261:E1271" name="区域222"/>
    <protectedRange sqref="D1310:E1316" name="区域228"/>
  </protectedRanges>
  <mergeCells count="1">
    <mergeCell ref="A2:G2"/>
  </mergeCells>
  <conditionalFormatting sqref="A4:G4">
    <cfRule type="expression" dxfId="0" priority="4" stopIfTrue="1">
      <formula>含公式的单元格</formula>
    </cfRule>
  </conditionalFormatting>
  <conditionalFormatting sqref="A4:A1048576">
    <cfRule type="duplicateValues" dxfId="1" priority="5"/>
  </conditionalFormatting>
  <printOptions horizontalCentered="1"/>
  <pageMargins left="0.708661417322835" right="0.708661417322835" top="0.551181102362205" bottom="0.551181102362205" header="0.31496062992126" footer="0.31496062992126"/>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
  <sheetViews>
    <sheetView topLeftCell="A13" workbookViewId="0">
      <selection activeCell="A13" sqref="$A1:$XFD1048576"/>
    </sheetView>
  </sheetViews>
  <sheetFormatPr defaultColWidth="10" defaultRowHeight="15.6" outlineLevelCol="6"/>
  <cols>
    <col min="1" max="1" width="31.5" style="79" customWidth="1"/>
    <col min="2" max="3" width="16.3796296296296" style="79" customWidth="1"/>
    <col min="4" max="4" width="31.5" style="80" customWidth="1"/>
    <col min="5" max="5" width="16.3796296296296" style="80" customWidth="1"/>
    <col min="6" max="6" width="16.3796296296296" style="79" customWidth="1"/>
    <col min="7" max="7" width="12" style="79" hidden="1" customWidth="1"/>
    <col min="8" max="9" width="10" style="79"/>
    <col min="10" max="10" width="10.6666666666667" style="79"/>
    <col min="11" max="16384" width="10" style="79"/>
  </cols>
  <sheetData>
    <row r="1" spans="1:2">
      <c r="A1" s="78" t="s">
        <v>1609</v>
      </c>
      <c r="B1" s="78"/>
    </row>
    <row r="2" s="78" customFormat="1" ht="31.9" customHeight="1" spans="1:7">
      <c r="A2" s="81" t="s">
        <v>1610</v>
      </c>
      <c r="B2" s="81"/>
      <c r="C2" s="81"/>
      <c r="D2" s="81"/>
      <c r="E2" s="81"/>
      <c r="F2" s="81"/>
      <c r="G2" s="78" t="s">
        <v>1611</v>
      </c>
    </row>
    <row r="3" ht="16.9" customHeight="1" spans="1:6">
      <c r="A3" s="78"/>
      <c r="B3" s="78"/>
      <c r="F3" s="82" t="s">
        <v>3</v>
      </c>
    </row>
    <row r="4" ht="16.9" customHeight="1" spans="1:6">
      <c r="A4" s="83" t="s">
        <v>1612</v>
      </c>
      <c r="B4" s="84"/>
      <c r="C4" s="85"/>
      <c r="D4" s="83" t="s">
        <v>1613</v>
      </c>
      <c r="E4" s="84"/>
      <c r="F4" s="85"/>
    </row>
    <row r="5" ht="16.9" customHeight="1" spans="1:6">
      <c r="A5" s="86" t="s">
        <v>1614</v>
      </c>
      <c r="B5" s="87" t="s">
        <v>6</v>
      </c>
      <c r="C5" s="86" t="s">
        <v>7</v>
      </c>
      <c r="D5" s="86" t="s">
        <v>1614</v>
      </c>
      <c r="E5" s="87" t="s">
        <v>6</v>
      </c>
      <c r="F5" s="86" t="s">
        <v>7</v>
      </c>
    </row>
    <row r="6" ht="16.9" customHeight="1" spans="1:6">
      <c r="A6" s="86" t="s">
        <v>1615</v>
      </c>
      <c r="B6" s="88">
        <f>B7+B8</f>
        <v>2868.772</v>
      </c>
      <c r="C6" s="89">
        <f>C7+C8</f>
        <v>2047.31</v>
      </c>
      <c r="D6" s="86" t="s">
        <v>1616</v>
      </c>
      <c r="E6" s="90">
        <f>E7+E8</f>
        <v>2868.77</v>
      </c>
      <c r="F6" s="90">
        <f>F7+F8</f>
        <v>2047.31</v>
      </c>
    </row>
    <row r="7" ht="16.9" customHeight="1" spans="1:6">
      <c r="A7" s="91" t="s">
        <v>1617</v>
      </c>
      <c r="B7" s="92">
        <f>收入表!C5</f>
        <v>142.4274</v>
      </c>
      <c r="C7" s="92">
        <f>收入表!D5</f>
        <v>70.67</v>
      </c>
      <c r="D7" s="91" t="s">
        <v>1618</v>
      </c>
      <c r="E7" s="93">
        <v>2868.77</v>
      </c>
      <c r="F7" s="92">
        <v>2047.31</v>
      </c>
    </row>
    <row r="8" ht="16.9" customHeight="1" spans="1:6">
      <c r="A8" s="92" t="s">
        <v>1619</v>
      </c>
      <c r="B8" s="92">
        <f>B9+B26+B27+B28</f>
        <v>2726.3446</v>
      </c>
      <c r="C8" s="92">
        <f>C9+C26+C27+C28</f>
        <v>1976.64</v>
      </c>
      <c r="D8" s="92" t="s">
        <v>1620</v>
      </c>
      <c r="E8" s="92">
        <f>E9+E25+E26+E27+E28</f>
        <v>0</v>
      </c>
      <c r="F8" s="92">
        <f>F9+F25+F26+F27+F28</f>
        <v>0</v>
      </c>
    </row>
    <row r="9" ht="16.9" customHeight="1" spans="1:6">
      <c r="A9" s="94" t="s">
        <v>1621</v>
      </c>
      <c r="B9" s="95">
        <f>B10+B16</f>
        <v>2726.3446</v>
      </c>
      <c r="C9" s="95">
        <f>C10+C16</f>
        <v>1976.64</v>
      </c>
      <c r="D9" s="94" t="s">
        <v>1622</v>
      </c>
      <c r="E9" s="96">
        <f>SUM(E10:E11)</f>
        <v>0</v>
      </c>
      <c r="F9" s="96">
        <v>0</v>
      </c>
    </row>
    <row r="10" ht="16.9" customHeight="1" spans="1:6">
      <c r="A10" s="95" t="s">
        <v>1623</v>
      </c>
      <c r="B10" s="95">
        <f>SUM(B11:B15)</f>
        <v>1135.73</v>
      </c>
      <c r="C10" s="90">
        <f>SUM(C11:C15)</f>
        <v>1109.82</v>
      </c>
      <c r="D10" s="94" t="s">
        <v>1624</v>
      </c>
      <c r="E10" s="96"/>
      <c r="F10" s="96"/>
    </row>
    <row r="11" ht="16.9" customHeight="1" spans="1:6">
      <c r="A11" s="95" t="s">
        <v>1625</v>
      </c>
      <c r="B11" s="90">
        <v>1055.21</v>
      </c>
      <c r="C11" s="96">
        <v>1055.21</v>
      </c>
      <c r="D11" s="94" t="s">
        <v>1626</v>
      </c>
      <c r="E11" s="96"/>
      <c r="F11" s="96"/>
    </row>
    <row r="12" ht="16.9" customHeight="1" spans="1:6">
      <c r="A12" s="97" t="s">
        <v>1627</v>
      </c>
      <c r="B12" s="97"/>
      <c r="C12" s="96"/>
      <c r="D12" s="94"/>
      <c r="E12" s="94"/>
      <c r="F12" s="96"/>
    </row>
    <row r="13" ht="16.9" customHeight="1" spans="1:6">
      <c r="A13" s="98" t="s">
        <v>1628</v>
      </c>
      <c r="B13" s="98">
        <v>63.28</v>
      </c>
      <c r="C13" s="96">
        <v>30.68</v>
      </c>
      <c r="D13" s="94" t="s">
        <v>1629</v>
      </c>
      <c r="E13" s="94"/>
      <c r="F13" s="96"/>
    </row>
    <row r="14" ht="16.9" customHeight="1" spans="1:6">
      <c r="A14" s="98" t="s">
        <v>1630</v>
      </c>
      <c r="B14" s="98">
        <v>23.97</v>
      </c>
      <c r="C14" s="96">
        <v>23.93</v>
      </c>
      <c r="D14" s="94" t="s">
        <v>1629</v>
      </c>
      <c r="E14" s="94"/>
      <c r="F14" s="96"/>
    </row>
    <row r="15" ht="16.9" customHeight="1" spans="1:6">
      <c r="A15" s="98" t="s">
        <v>1631</v>
      </c>
      <c r="B15" s="98">
        <v>-6.73</v>
      </c>
      <c r="C15" s="96"/>
      <c r="D15" s="94" t="s">
        <v>1629</v>
      </c>
      <c r="E15" s="94"/>
      <c r="F15" s="96"/>
    </row>
    <row r="16" ht="16.9" customHeight="1" spans="1:6">
      <c r="A16" s="98" t="s">
        <v>1632</v>
      </c>
      <c r="B16" s="95">
        <f>SUM(B17:B25)</f>
        <v>1590.6146</v>
      </c>
      <c r="C16" s="95">
        <f>SUM(C17:C25)</f>
        <v>866.82</v>
      </c>
      <c r="D16" s="94" t="s">
        <v>1629</v>
      </c>
      <c r="E16" s="94"/>
      <c r="F16" s="96"/>
    </row>
    <row r="17" ht="16.9" customHeight="1" spans="1:6">
      <c r="A17" s="98" t="s">
        <v>1633</v>
      </c>
      <c r="B17" s="96">
        <v>1.92</v>
      </c>
      <c r="C17" s="96"/>
      <c r="D17" s="94" t="s">
        <v>1629</v>
      </c>
      <c r="E17" s="94"/>
      <c r="F17" s="96"/>
    </row>
    <row r="18" ht="16.9" customHeight="1" spans="1:6">
      <c r="A18" s="98" t="s">
        <v>1634</v>
      </c>
      <c r="B18" s="95">
        <v>5</v>
      </c>
      <c r="C18" s="96"/>
      <c r="D18" s="94" t="s">
        <v>1629</v>
      </c>
      <c r="E18" s="94"/>
      <c r="F18" s="96"/>
    </row>
    <row r="19" ht="16.9" customHeight="1" spans="1:6">
      <c r="A19" s="98" t="s">
        <v>1635</v>
      </c>
      <c r="B19" s="95">
        <v>889.0713</v>
      </c>
      <c r="C19" s="96">
        <v>866.82</v>
      </c>
      <c r="D19" s="98" t="s">
        <v>1629</v>
      </c>
      <c r="E19" s="98"/>
      <c r="F19" s="96"/>
    </row>
    <row r="20" ht="16.9" customHeight="1" spans="1:6">
      <c r="A20" s="98" t="s">
        <v>1636</v>
      </c>
      <c r="B20" s="99">
        <v>14.3233</v>
      </c>
      <c r="C20" s="100"/>
      <c r="D20" s="98" t="s">
        <v>1629</v>
      </c>
      <c r="E20" s="98"/>
      <c r="F20" s="96"/>
    </row>
    <row r="21" ht="16.9" customHeight="1" spans="1:6">
      <c r="A21" s="98" t="s">
        <v>1637</v>
      </c>
      <c r="B21" s="95"/>
      <c r="C21" s="96"/>
      <c r="D21" s="98" t="s">
        <v>1629</v>
      </c>
      <c r="E21" s="98"/>
      <c r="F21" s="96"/>
    </row>
    <row r="22" ht="16.9" customHeight="1" spans="1:6">
      <c r="A22" s="98" t="s">
        <v>1638</v>
      </c>
      <c r="B22" s="95"/>
      <c r="C22" s="96"/>
      <c r="D22" s="97" t="s">
        <v>1629</v>
      </c>
      <c r="E22" s="97"/>
      <c r="F22" s="96"/>
    </row>
    <row r="23" ht="16.9" customHeight="1" spans="1:6">
      <c r="A23" s="98" t="s">
        <v>1639</v>
      </c>
      <c r="B23" s="95">
        <v>653.7</v>
      </c>
      <c r="C23" s="96"/>
      <c r="D23" s="98" t="s">
        <v>1629</v>
      </c>
      <c r="E23" s="98"/>
      <c r="F23" s="96"/>
    </row>
    <row r="24" ht="16.9" customHeight="1" spans="1:6">
      <c r="A24" s="98" t="s">
        <v>1640</v>
      </c>
      <c r="B24" s="95"/>
      <c r="C24" s="96"/>
      <c r="D24" s="98" t="s">
        <v>1629</v>
      </c>
      <c r="E24" s="98"/>
      <c r="F24" s="96"/>
    </row>
    <row r="25" ht="16.9" customHeight="1" spans="1:6">
      <c r="A25" s="98" t="s">
        <v>1641</v>
      </c>
      <c r="B25" s="95">
        <v>26.6</v>
      </c>
      <c r="C25" s="101"/>
      <c r="D25" s="94" t="s">
        <v>1642</v>
      </c>
      <c r="E25" s="94"/>
      <c r="F25" s="94"/>
    </row>
    <row r="26" ht="16.9" customHeight="1" spans="1:6">
      <c r="A26" s="95" t="s">
        <v>1643</v>
      </c>
      <c r="B26" s="102"/>
      <c r="C26" s="96"/>
      <c r="D26" s="94" t="s">
        <v>1644</v>
      </c>
      <c r="E26" s="94"/>
      <c r="F26" s="94"/>
    </row>
    <row r="27" ht="16.9" customHeight="1" spans="1:6">
      <c r="A27" s="95" t="s">
        <v>1645</v>
      </c>
      <c r="B27" s="103"/>
      <c r="C27" s="96"/>
      <c r="D27" s="94" t="s">
        <v>1646</v>
      </c>
      <c r="E27" s="94"/>
      <c r="F27" s="94"/>
    </row>
    <row r="28" ht="16.9" customHeight="1" spans="1:6">
      <c r="A28" s="99" t="s">
        <v>1647</v>
      </c>
      <c r="B28" s="95"/>
      <c r="C28" s="96"/>
      <c r="D28" s="94" t="s">
        <v>1648</v>
      </c>
      <c r="E28" s="94"/>
      <c r="F28" s="94"/>
    </row>
    <row r="29" ht="16.15" customHeight="1" spans="1:6">
      <c r="A29" s="104" t="s">
        <v>1649</v>
      </c>
      <c r="B29" s="104"/>
      <c r="C29" s="104"/>
      <c r="D29" s="104"/>
      <c r="E29" s="104"/>
      <c r="F29" s="104"/>
    </row>
    <row r="30" ht="16.15" customHeight="1" spans="1:6">
      <c r="A30" s="105"/>
      <c r="B30" s="105"/>
      <c r="C30" s="105"/>
      <c r="D30" s="105"/>
      <c r="E30" s="105"/>
      <c r="F30" s="105"/>
    </row>
    <row r="31" ht="16.15" customHeight="1" spans="4:4">
      <c r="D31" s="106"/>
    </row>
    <row r="32" ht="20.1" customHeight="1" spans="4:4">
      <c r="D32" s="106"/>
    </row>
    <row r="33" ht="20.1" customHeight="1" spans="4:4">
      <c r="D33" s="106"/>
    </row>
    <row r="34" ht="20.1" customHeight="1" spans="4:4">
      <c r="D34" s="106"/>
    </row>
    <row r="35" ht="20.1" customHeight="1" spans="4:4">
      <c r="D35" s="106"/>
    </row>
    <row r="36" ht="20.1" customHeight="1" spans="4:4">
      <c r="D36" s="106"/>
    </row>
    <row r="37" ht="20.1" customHeight="1" spans="4:4">
      <c r="D37" s="106"/>
    </row>
    <row r="38" ht="20.1" customHeight="1" spans="4:4">
      <c r="D38" s="106"/>
    </row>
    <row r="39" spans="4:4">
      <c r="D39" s="106"/>
    </row>
    <row r="40" spans="4:4">
      <c r="D40" s="106"/>
    </row>
    <row r="41" spans="4:4">
      <c r="D41" s="106"/>
    </row>
    <row r="42" spans="4:4">
      <c r="D42" s="106"/>
    </row>
    <row r="43" spans="4:4">
      <c r="D43" s="106"/>
    </row>
    <row r="44" spans="4:4">
      <c r="D44" s="106"/>
    </row>
    <row r="45" spans="4:4">
      <c r="D45" s="106"/>
    </row>
    <row r="46" spans="4:4">
      <c r="D46" s="106"/>
    </row>
    <row r="47" spans="4:4">
      <c r="D47" s="106"/>
    </row>
    <row r="48" spans="4:4">
      <c r="D48" s="106"/>
    </row>
  </sheetData>
  <mergeCells count="4">
    <mergeCell ref="A2:F2"/>
    <mergeCell ref="A4:C4"/>
    <mergeCell ref="D4:F4"/>
    <mergeCell ref="A29:F30"/>
  </mergeCells>
  <printOptions horizontalCentered="1"/>
  <pageMargins left="0.708661417322835" right="0.708661417322835" top="0.354330708661417" bottom="0.433070866141732" header="0.275590551181102" footer="0.15748031496063"/>
  <pageSetup paperSize="9" orientation="landscape" horizontalDpi="200" verticalDpi="300"/>
  <headerFooter>
    <oddFooter>&amp;C第 &amp;P 页，共 &amp;N 页</oddFooter>
  </headerFooter>
  <ignoredErrors>
    <ignoredError sqref="E9 E8:F8 E6:F6 B16:C16 B6:C6 B7 B8:C10"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topLeftCell="A10" workbookViewId="0">
      <selection activeCell="H6" sqref="H6"/>
    </sheetView>
  </sheetViews>
  <sheetFormatPr defaultColWidth="8.87962962962963" defaultRowHeight="14.4" outlineLevelCol="5"/>
  <cols>
    <col min="1" max="1" width="9.12962962962963" style="14" customWidth="1"/>
    <col min="2" max="2" width="28.3796296296296" style="14" customWidth="1"/>
    <col min="3" max="5" width="16.1296296296296" style="14" customWidth="1"/>
    <col min="6" max="6" width="15.8796296296296" style="14" customWidth="1"/>
    <col min="7" max="15" width="8.87962962962963" style="14"/>
    <col min="16" max="16" width="9.62962962962963" style="14"/>
    <col min="17" max="16384" width="8.87962962962963" style="14"/>
  </cols>
  <sheetData>
    <row r="1" ht="20.45" customHeight="1" spans="2:2">
      <c r="B1" s="58" t="s">
        <v>1650</v>
      </c>
    </row>
    <row r="2" ht="30.6" customHeight="1" spans="1:5">
      <c r="A2" s="9" t="s">
        <v>1651</v>
      </c>
      <c r="B2" s="59"/>
      <c r="C2" s="59"/>
      <c r="D2" s="59"/>
      <c r="E2" s="59"/>
    </row>
    <row r="3" ht="21.6" customHeight="1" spans="5:5">
      <c r="E3" s="60" t="s">
        <v>3</v>
      </c>
    </row>
    <row r="4" ht="22.15" customHeight="1" spans="1:5">
      <c r="A4" s="61" t="s">
        <v>34</v>
      </c>
      <c r="B4" s="62" t="s">
        <v>1652</v>
      </c>
      <c r="C4" s="63" t="s">
        <v>1653</v>
      </c>
      <c r="D4" s="63"/>
      <c r="E4" s="63"/>
    </row>
    <row r="5" ht="30.95" customHeight="1" spans="1:5">
      <c r="A5" s="64"/>
      <c r="B5" s="64"/>
      <c r="C5" s="65" t="s">
        <v>1654</v>
      </c>
      <c r="D5" s="65" t="s">
        <v>1655</v>
      </c>
      <c r="E5" s="65" t="s">
        <v>1656</v>
      </c>
    </row>
    <row r="6" ht="19.9" customHeight="1" spans="1:6">
      <c r="A6" s="46" t="s">
        <v>1657</v>
      </c>
      <c r="B6" s="46"/>
      <c r="C6" s="66">
        <f>SUM(D6:E6)</f>
        <v>864.0078</v>
      </c>
      <c r="D6" s="67">
        <f>D7+D19+D41+D52</f>
        <v>694.3378</v>
      </c>
      <c r="E6" s="67">
        <f>E7+E19+E41+E52</f>
        <v>169.67</v>
      </c>
      <c r="F6" s="68"/>
    </row>
    <row r="7" ht="19.9" customHeight="1" spans="1:5">
      <c r="A7" s="46">
        <v>301</v>
      </c>
      <c r="B7" s="46" t="s">
        <v>1658</v>
      </c>
      <c r="C7" s="66">
        <f t="shared" ref="C7:C54" si="0">SUM(D7:E7)</f>
        <v>644.4278</v>
      </c>
      <c r="D7" s="69">
        <f>SUM(D8:D18)</f>
        <v>644.4278</v>
      </c>
      <c r="E7" s="67"/>
    </row>
    <row r="8" ht="19.9" customHeight="1" spans="1:5">
      <c r="A8" s="46">
        <v>30101</v>
      </c>
      <c r="B8" s="46" t="s">
        <v>1659</v>
      </c>
      <c r="C8" s="66">
        <f t="shared" si="0"/>
        <v>143.778</v>
      </c>
      <c r="D8" s="67">
        <v>143.778</v>
      </c>
      <c r="E8" s="67"/>
    </row>
    <row r="9" ht="19.9" customHeight="1" spans="1:5">
      <c r="A9" s="46">
        <v>30102</v>
      </c>
      <c r="B9" s="46" t="s">
        <v>1660</v>
      </c>
      <c r="C9" s="66">
        <f t="shared" si="0"/>
        <v>90.036</v>
      </c>
      <c r="D9" s="67">
        <v>90.036</v>
      </c>
      <c r="E9" s="67"/>
    </row>
    <row r="10" ht="19.9" customHeight="1" spans="1:5">
      <c r="A10" s="46">
        <v>30103</v>
      </c>
      <c r="B10" s="46" t="s">
        <v>1661</v>
      </c>
      <c r="C10" s="66">
        <f t="shared" si="0"/>
        <v>64.5</v>
      </c>
      <c r="D10" s="67">
        <v>64.5</v>
      </c>
      <c r="E10" s="67"/>
    </row>
    <row r="11" ht="19.9" customHeight="1" spans="1:5">
      <c r="A11" s="46">
        <v>30107</v>
      </c>
      <c r="B11" s="46" t="s">
        <v>1662</v>
      </c>
      <c r="C11" s="66">
        <f t="shared" si="0"/>
        <v>164.38</v>
      </c>
      <c r="D11" s="67">
        <v>164.38</v>
      </c>
      <c r="E11" s="67"/>
    </row>
    <row r="12" ht="19.9" customHeight="1" spans="1:5">
      <c r="A12" s="46">
        <v>30108</v>
      </c>
      <c r="B12" s="46" t="s">
        <v>1663</v>
      </c>
      <c r="C12" s="66">
        <f t="shared" si="0"/>
        <v>49.4259</v>
      </c>
      <c r="D12" s="67">
        <v>49.4259</v>
      </c>
      <c r="E12" s="67"/>
    </row>
    <row r="13" ht="19.9" customHeight="1" spans="1:5">
      <c r="A13" s="46">
        <v>30109</v>
      </c>
      <c r="B13" s="46" t="s">
        <v>1664</v>
      </c>
      <c r="C13" s="66">
        <f t="shared" si="0"/>
        <v>24.7128</v>
      </c>
      <c r="D13" s="67">
        <v>24.7128</v>
      </c>
      <c r="E13" s="67"/>
    </row>
    <row r="14" ht="21" customHeight="1" spans="1:5">
      <c r="A14" s="46">
        <v>30110</v>
      </c>
      <c r="B14" s="46" t="s">
        <v>1665</v>
      </c>
      <c r="C14" s="66">
        <f t="shared" si="0"/>
        <v>30.8911</v>
      </c>
      <c r="D14" s="67">
        <v>30.8911</v>
      </c>
      <c r="E14" s="67"/>
    </row>
    <row r="15" ht="19.9" customHeight="1" spans="1:5">
      <c r="A15" s="46">
        <v>30112</v>
      </c>
      <c r="B15" s="46" t="s">
        <v>1666</v>
      </c>
      <c r="C15" s="66">
        <f t="shared" si="0"/>
        <v>1.5445</v>
      </c>
      <c r="D15" s="67">
        <v>1.5445</v>
      </c>
      <c r="E15" s="67"/>
    </row>
    <row r="16" ht="19.9" customHeight="1" spans="1:5">
      <c r="A16" s="46">
        <v>30113</v>
      </c>
      <c r="B16" s="46" t="s">
        <v>1667</v>
      </c>
      <c r="C16" s="66">
        <f t="shared" si="0"/>
        <v>37.0695</v>
      </c>
      <c r="D16" s="67">
        <v>37.0695</v>
      </c>
      <c r="E16" s="67"/>
    </row>
    <row r="17" ht="19.9" customHeight="1" spans="1:5">
      <c r="A17" s="46">
        <v>30114</v>
      </c>
      <c r="B17" s="46" t="s">
        <v>1668</v>
      </c>
      <c r="C17" s="66">
        <f t="shared" si="0"/>
        <v>6.4</v>
      </c>
      <c r="D17" s="67">
        <v>6.4</v>
      </c>
      <c r="E17" s="67"/>
    </row>
    <row r="18" ht="19.9" customHeight="1" spans="1:5">
      <c r="A18" s="46">
        <v>30199</v>
      </c>
      <c r="B18" s="46" t="s">
        <v>1669</v>
      </c>
      <c r="C18" s="66">
        <f t="shared" si="0"/>
        <v>31.69</v>
      </c>
      <c r="D18" s="67">
        <v>31.69</v>
      </c>
      <c r="E18" s="67"/>
    </row>
    <row r="19" ht="19.9" customHeight="1" spans="1:5">
      <c r="A19" s="46">
        <v>302</v>
      </c>
      <c r="B19" s="46" t="s">
        <v>1670</v>
      </c>
      <c r="C19" s="66">
        <f t="shared" si="0"/>
        <v>181.35</v>
      </c>
      <c r="D19" s="67">
        <f>SUM(D39)</f>
        <v>16.68</v>
      </c>
      <c r="E19" s="67">
        <f>SUM(E20:E40)</f>
        <v>164.67</v>
      </c>
    </row>
    <row r="20" ht="19.9" customHeight="1" spans="1:5">
      <c r="A20" s="46">
        <v>30201</v>
      </c>
      <c r="B20" s="46" t="s">
        <v>1671</v>
      </c>
      <c r="C20" s="66">
        <f t="shared" si="0"/>
        <v>20.88</v>
      </c>
      <c r="D20" s="67"/>
      <c r="E20" s="70">
        <v>20.88</v>
      </c>
    </row>
    <row r="21" ht="19.9" customHeight="1" spans="1:5">
      <c r="A21" s="46">
        <v>30202</v>
      </c>
      <c r="B21" s="46" t="s">
        <v>1672</v>
      </c>
      <c r="C21" s="66">
        <f t="shared" si="0"/>
        <v>0</v>
      </c>
      <c r="D21" s="67"/>
      <c r="E21" s="71"/>
    </row>
    <row r="22" ht="19.9" customHeight="1" spans="1:5">
      <c r="A22" s="46">
        <v>30203</v>
      </c>
      <c r="B22" s="46" t="s">
        <v>1673</v>
      </c>
      <c r="C22" s="66">
        <f t="shared" si="0"/>
        <v>3</v>
      </c>
      <c r="D22" s="67"/>
      <c r="E22" s="67">
        <v>3</v>
      </c>
    </row>
    <row r="23" ht="19.9" customHeight="1" spans="1:5">
      <c r="A23" s="46">
        <v>30204</v>
      </c>
      <c r="B23" s="46" t="s">
        <v>1674</v>
      </c>
      <c r="C23" s="66">
        <f t="shared" si="0"/>
        <v>0</v>
      </c>
      <c r="D23" s="67"/>
      <c r="E23" s="67"/>
    </row>
    <row r="24" ht="19.9" customHeight="1" spans="1:5">
      <c r="A24" s="46">
        <v>30205</v>
      </c>
      <c r="B24" s="46" t="s">
        <v>1675</v>
      </c>
      <c r="C24" s="66">
        <f t="shared" si="0"/>
        <v>1</v>
      </c>
      <c r="D24" s="67"/>
      <c r="E24" s="67">
        <v>1</v>
      </c>
    </row>
    <row r="25" ht="19.9" customHeight="1" spans="1:5">
      <c r="A25" s="46">
        <v>30206</v>
      </c>
      <c r="B25" s="46" t="s">
        <v>1676</v>
      </c>
      <c r="C25" s="66">
        <f t="shared" si="0"/>
        <v>5</v>
      </c>
      <c r="D25" s="67"/>
      <c r="E25" s="67">
        <v>5</v>
      </c>
    </row>
    <row r="26" ht="19.9" customHeight="1" spans="1:5">
      <c r="A26" s="46">
        <v>30207</v>
      </c>
      <c r="B26" s="46" t="s">
        <v>1677</v>
      </c>
      <c r="C26" s="66">
        <f t="shared" si="0"/>
        <v>13</v>
      </c>
      <c r="D26" s="67"/>
      <c r="E26" s="67">
        <v>13</v>
      </c>
    </row>
    <row r="27" ht="19.9" customHeight="1" spans="1:5">
      <c r="A27" s="46">
        <v>30209</v>
      </c>
      <c r="B27" s="46" t="s">
        <v>1678</v>
      </c>
      <c r="C27" s="66">
        <f t="shared" si="0"/>
        <v>0</v>
      </c>
      <c r="D27" s="67"/>
      <c r="E27" s="67"/>
    </row>
    <row r="28" ht="19.9" customHeight="1" spans="1:5">
      <c r="A28" s="46">
        <v>30211</v>
      </c>
      <c r="B28" s="46" t="s">
        <v>1679</v>
      </c>
      <c r="C28" s="66">
        <f t="shared" si="0"/>
        <v>49.96</v>
      </c>
      <c r="D28" s="67"/>
      <c r="E28" s="67">
        <v>49.96</v>
      </c>
    </row>
    <row r="29" ht="19.9" customHeight="1" spans="1:5">
      <c r="A29" s="46">
        <v>30213</v>
      </c>
      <c r="B29" s="46" t="s">
        <v>1680</v>
      </c>
      <c r="C29" s="66">
        <f t="shared" si="0"/>
        <v>2</v>
      </c>
      <c r="D29" s="67"/>
      <c r="E29" s="67">
        <v>2</v>
      </c>
    </row>
    <row r="30" ht="19.9" customHeight="1" spans="1:5">
      <c r="A30" s="46">
        <v>30214</v>
      </c>
      <c r="B30" s="46" t="s">
        <v>1681</v>
      </c>
      <c r="C30" s="66">
        <f t="shared" si="0"/>
        <v>0</v>
      </c>
      <c r="D30" s="67"/>
      <c r="E30" s="72"/>
    </row>
    <row r="31" ht="19.9" customHeight="1" spans="1:5">
      <c r="A31" s="46">
        <v>30215</v>
      </c>
      <c r="B31" s="46" t="s">
        <v>1682</v>
      </c>
      <c r="C31" s="66">
        <f t="shared" si="0"/>
        <v>5</v>
      </c>
      <c r="D31" s="67"/>
      <c r="E31" s="67">
        <v>5</v>
      </c>
    </row>
    <row r="32" ht="19.9" customHeight="1" spans="1:5">
      <c r="A32" s="46">
        <v>30216</v>
      </c>
      <c r="B32" s="46" t="s">
        <v>1683</v>
      </c>
      <c r="C32" s="66">
        <f t="shared" si="0"/>
        <v>2</v>
      </c>
      <c r="D32" s="67"/>
      <c r="E32" s="67">
        <v>2</v>
      </c>
    </row>
    <row r="33" ht="19.9" customHeight="1" spans="1:5">
      <c r="A33" s="46">
        <v>30217</v>
      </c>
      <c r="B33" s="46" t="s">
        <v>1684</v>
      </c>
      <c r="C33" s="66">
        <f t="shared" si="0"/>
        <v>2</v>
      </c>
      <c r="D33" s="67"/>
      <c r="E33" s="67">
        <v>2</v>
      </c>
    </row>
    <row r="34" ht="19.9" customHeight="1" spans="1:5">
      <c r="A34" s="46">
        <v>30226</v>
      </c>
      <c r="B34" s="46" t="s">
        <v>1685</v>
      </c>
      <c r="C34" s="66">
        <f t="shared" si="0"/>
        <v>11</v>
      </c>
      <c r="D34" s="67"/>
      <c r="E34" s="67">
        <v>11</v>
      </c>
    </row>
    <row r="35" ht="19.9" customHeight="1" spans="1:5">
      <c r="A35" s="46">
        <v>30227</v>
      </c>
      <c r="B35" s="46" t="s">
        <v>1686</v>
      </c>
      <c r="C35" s="66">
        <f t="shared" si="0"/>
        <v>0</v>
      </c>
      <c r="D35" s="67"/>
      <c r="E35" s="67"/>
    </row>
    <row r="36" ht="19.9" customHeight="1" spans="1:5">
      <c r="A36" s="46">
        <v>30228</v>
      </c>
      <c r="B36" s="46" t="s">
        <v>1687</v>
      </c>
      <c r="C36" s="66">
        <f t="shared" si="0"/>
        <v>13.23</v>
      </c>
      <c r="D36" s="67"/>
      <c r="E36" s="67">
        <v>13.23</v>
      </c>
    </row>
    <row r="37" ht="19.9" customHeight="1" spans="1:5">
      <c r="A37" s="46">
        <v>30229</v>
      </c>
      <c r="B37" s="46" t="s">
        <v>1688</v>
      </c>
      <c r="C37" s="66">
        <f t="shared" si="0"/>
        <v>5.1</v>
      </c>
      <c r="D37" s="67"/>
      <c r="E37" s="67">
        <v>5.1</v>
      </c>
    </row>
    <row r="38" ht="19.9" customHeight="1" spans="1:5">
      <c r="A38" s="46">
        <v>30231</v>
      </c>
      <c r="B38" s="46" t="s">
        <v>1689</v>
      </c>
      <c r="C38" s="66">
        <f t="shared" si="0"/>
        <v>10</v>
      </c>
      <c r="D38" s="67"/>
      <c r="E38" s="67">
        <v>10</v>
      </c>
    </row>
    <row r="39" ht="18" customHeight="1" spans="1:5">
      <c r="A39" s="46">
        <v>30239</v>
      </c>
      <c r="B39" s="46" t="s">
        <v>1690</v>
      </c>
      <c r="C39" s="66">
        <f t="shared" si="0"/>
        <v>16.68</v>
      </c>
      <c r="D39" s="67">
        <v>16.68</v>
      </c>
      <c r="E39" s="67"/>
    </row>
    <row r="40" ht="19.9" customHeight="1" spans="1:5">
      <c r="A40" s="46">
        <v>30299</v>
      </c>
      <c r="B40" s="46" t="s">
        <v>1691</v>
      </c>
      <c r="C40" s="66">
        <f t="shared" si="0"/>
        <v>21.5</v>
      </c>
      <c r="D40" s="67"/>
      <c r="E40" s="67">
        <v>21.5</v>
      </c>
    </row>
    <row r="41" ht="19.9" customHeight="1" spans="1:5">
      <c r="A41" s="46">
        <v>303</v>
      </c>
      <c r="B41" s="46" t="s">
        <v>1692</v>
      </c>
      <c r="C41" s="66">
        <f t="shared" si="0"/>
        <v>33.23</v>
      </c>
      <c r="D41" s="67">
        <f>SUM(D42:D51)</f>
        <v>33.23</v>
      </c>
      <c r="E41" s="67"/>
    </row>
    <row r="42" ht="19.9" customHeight="1" spans="1:5">
      <c r="A42" s="46">
        <v>30301</v>
      </c>
      <c r="B42" s="46" t="s">
        <v>1693</v>
      </c>
      <c r="C42" s="66">
        <f t="shared" si="0"/>
        <v>0</v>
      </c>
      <c r="D42" s="67"/>
      <c r="E42" s="67"/>
    </row>
    <row r="43" ht="19.9" customHeight="1" spans="1:5">
      <c r="A43" s="46">
        <v>30303</v>
      </c>
      <c r="B43" s="46" t="s">
        <v>1694</v>
      </c>
      <c r="C43" s="66">
        <f t="shared" si="0"/>
        <v>0</v>
      </c>
      <c r="D43" s="67"/>
      <c r="E43" s="67"/>
    </row>
    <row r="44" ht="19.9" customHeight="1" spans="1:5">
      <c r="A44" s="46">
        <v>30304</v>
      </c>
      <c r="B44" s="46" t="s">
        <v>1695</v>
      </c>
      <c r="C44" s="66">
        <f t="shared" si="0"/>
        <v>0</v>
      </c>
      <c r="D44" s="67"/>
      <c r="E44" s="67"/>
    </row>
    <row r="45" ht="19.9" customHeight="1" spans="1:5">
      <c r="A45" s="46">
        <v>30305</v>
      </c>
      <c r="B45" s="46" t="s">
        <v>1696</v>
      </c>
      <c r="C45" s="66">
        <f t="shared" si="0"/>
        <v>6.83</v>
      </c>
      <c r="D45" s="67">
        <v>6.83</v>
      </c>
      <c r="E45" s="67"/>
    </row>
    <row r="46" ht="19.9" customHeight="1" spans="1:5">
      <c r="A46" s="46">
        <v>30306</v>
      </c>
      <c r="B46" s="46" t="s">
        <v>1697</v>
      </c>
      <c r="C46" s="66">
        <f t="shared" si="0"/>
        <v>0</v>
      </c>
      <c r="D46" s="73"/>
      <c r="E46" s="73"/>
    </row>
    <row r="47" ht="19.9" customHeight="1" spans="1:5">
      <c r="A47" s="46">
        <v>30307</v>
      </c>
      <c r="B47" s="46" t="s">
        <v>1698</v>
      </c>
      <c r="C47" s="66">
        <f t="shared" si="0"/>
        <v>2.4</v>
      </c>
      <c r="D47" s="73">
        <v>2.4</v>
      </c>
      <c r="E47" s="73"/>
    </row>
    <row r="48" ht="19.9" customHeight="1" spans="1:5">
      <c r="A48" s="46">
        <v>30309</v>
      </c>
      <c r="B48" s="46" t="s">
        <v>1699</v>
      </c>
      <c r="C48" s="66">
        <f t="shared" si="0"/>
        <v>0</v>
      </c>
      <c r="D48" s="73"/>
      <c r="E48" s="73"/>
    </row>
    <row r="49" ht="19.9" customHeight="1" spans="1:5">
      <c r="A49" s="46">
        <v>30310</v>
      </c>
      <c r="B49" s="46" t="s">
        <v>1700</v>
      </c>
      <c r="C49" s="66">
        <f t="shared" si="0"/>
        <v>0</v>
      </c>
      <c r="D49" s="73"/>
      <c r="E49" s="67"/>
    </row>
    <row r="50" ht="19.9" customHeight="1" spans="1:5">
      <c r="A50" s="74">
        <v>30311</v>
      </c>
      <c r="B50" s="74" t="s">
        <v>1701</v>
      </c>
      <c r="C50" s="66">
        <f t="shared" si="0"/>
        <v>0</v>
      </c>
      <c r="D50" s="73"/>
      <c r="E50" s="73"/>
    </row>
    <row r="51" ht="19.9" customHeight="1" spans="1:5">
      <c r="A51" s="49">
        <v>30399</v>
      </c>
      <c r="B51" s="49" t="s">
        <v>1702</v>
      </c>
      <c r="C51" s="66">
        <f t="shared" si="0"/>
        <v>24</v>
      </c>
      <c r="D51" s="70">
        <v>24</v>
      </c>
      <c r="E51" s="70"/>
    </row>
    <row r="52" ht="19.9" customHeight="1" spans="1:5">
      <c r="A52" s="49">
        <v>310</v>
      </c>
      <c r="B52" s="49" t="s">
        <v>1703</v>
      </c>
      <c r="C52" s="66">
        <f t="shared" si="0"/>
        <v>5</v>
      </c>
      <c r="D52" s="70"/>
      <c r="E52" s="70">
        <v>5</v>
      </c>
    </row>
    <row r="53" ht="19.9" customHeight="1" spans="1:5">
      <c r="A53" s="75">
        <v>31002</v>
      </c>
      <c r="B53" s="75" t="s">
        <v>1704</v>
      </c>
      <c r="C53" s="66">
        <f t="shared" si="0"/>
        <v>5</v>
      </c>
      <c r="D53" s="71"/>
      <c r="E53" s="71">
        <v>5</v>
      </c>
    </row>
    <row r="54" ht="19.9" customHeight="1" spans="1:5">
      <c r="A54" s="46">
        <v>31006</v>
      </c>
      <c r="B54" s="46" t="s">
        <v>1705</v>
      </c>
      <c r="C54" s="66">
        <f t="shared" si="0"/>
        <v>0</v>
      </c>
      <c r="D54" s="67"/>
      <c r="E54" s="67"/>
    </row>
    <row r="55" spans="1:5">
      <c r="A55" s="76" t="s">
        <v>1706</v>
      </c>
      <c r="B55" s="76"/>
      <c r="C55" s="76"/>
      <c r="D55" s="76"/>
      <c r="E55" s="76"/>
    </row>
    <row r="56" spans="1:5">
      <c r="A56" s="77"/>
      <c r="B56" s="77"/>
      <c r="C56" s="77"/>
      <c r="D56" s="77"/>
      <c r="E56" s="77"/>
    </row>
  </sheetData>
  <mergeCells count="5">
    <mergeCell ref="A2:E2"/>
    <mergeCell ref="C4:E4"/>
    <mergeCell ref="A4:A5"/>
    <mergeCell ref="B4:B5"/>
    <mergeCell ref="A55:E56"/>
  </mergeCells>
  <pageMargins left="0.196527777777778" right="0.156944444444444" top="0.748031496062992" bottom="0.88"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6"/>
  <sheetViews>
    <sheetView workbookViewId="0">
      <selection activeCell="C12" sqref="C12"/>
    </sheetView>
  </sheetViews>
  <sheetFormatPr defaultColWidth="13.6296296296296" defaultRowHeight="18.6" customHeight="1"/>
  <cols>
    <col min="1" max="1" width="5.5" style="40" customWidth="1"/>
    <col min="2" max="2" width="21" style="38" customWidth="1"/>
    <col min="3" max="3" width="41.1296296296296" style="38" customWidth="1"/>
    <col min="4" max="4" width="9.5" style="38" customWidth="1"/>
    <col min="5" max="5" width="10.8796296296296" style="38" customWidth="1"/>
    <col min="6" max="6" width="9.5" style="38" customWidth="1"/>
    <col min="7" max="7" width="8.87962962962963" style="38" customWidth="1"/>
    <col min="8" max="8" width="9" style="38" customWidth="1"/>
    <col min="9" max="9" width="8.75" style="38" customWidth="1"/>
    <col min="10" max="10" width="10.1296296296296" style="38" customWidth="1"/>
    <col min="11" max="11" width="7.5" style="38" customWidth="1"/>
    <col min="12" max="16384" width="13.6296296296296" style="38"/>
  </cols>
  <sheetData>
    <row r="1" customHeight="1" spans="1:2">
      <c r="A1" s="40" t="s">
        <v>1707</v>
      </c>
      <c r="B1" s="38" t="s">
        <v>1708</v>
      </c>
    </row>
    <row r="2" ht="33" customHeight="1" spans="1:13">
      <c r="A2" s="9" t="s">
        <v>1709</v>
      </c>
      <c r="B2" s="9"/>
      <c r="C2" s="9"/>
      <c r="D2" s="9"/>
      <c r="E2" s="9"/>
      <c r="F2" s="9"/>
      <c r="G2" s="9"/>
      <c r="H2" s="9"/>
      <c r="I2" s="9"/>
      <c r="J2" s="9"/>
      <c r="K2" s="9"/>
      <c r="L2" s="14"/>
      <c r="M2" s="14"/>
    </row>
    <row r="3" customHeight="1" spans="11:11">
      <c r="K3" s="55" t="s">
        <v>3</v>
      </c>
    </row>
    <row r="4" ht="19.9" customHeight="1" spans="1:11">
      <c r="A4" s="6" t="s">
        <v>4</v>
      </c>
      <c r="B4" s="6" t="s">
        <v>35</v>
      </c>
      <c r="C4" s="6" t="s">
        <v>1710</v>
      </c>
      <c r="D4" s="41" t="s">
        <v>1711</v>
      </c>
      <c r="E4" s="6" t="s">
        <v>1712</v>
      </c>
      <c r="F4" s="6"/>
      <c r="G4" s="6"/>
      <c r="H4" s="6"/>
      <c r="I4" s="6"/>
      <c r="J4" s="6"/>
      <c r="K4" s="41" t="s">
        <v>9</v>
      </c>
    </row>
    <row r="5" ht="27" customHeight="1" spans="1:11">
      <c r="A5" s="6"/>
      <c r="B5" s="6"/>
      <c r="C5" s="6"/>
      <c r="D5" s="42"/>
      <c r="E5" s="6" t="s">
        <v>1654</v>
      </c>
      <c r="F5" s="43" t="s">
        <v>1713</v>
      </c>
      <c r="G5" s="43" t="s">
        <v>1714</v>
      </c>
      <c r="H5" s="43" t="s">
        <v>1715</v>
      </c>
      <c r="I5" s="43" t="s">
        <v>1716</v>
      </c>
      <c r="J5" s="43" t="s">
        <v>1717</v>
      </c>
      <c r="K5" s="42"/>
    </row>
    <row r="6" ht="30" customHeight="1" spans="1:15">
      <c r="A6" s="6"/>
      <c r="B6" s="6" t="s">
        <v>1657</v>
      </c>
      <c r="C6" s="44"/>
      <c r="D6" s="44"/>
      <c r="E6" s="6">
        <f>SUM(F6:J6)</f>
        <v>1183.2962</v>
      </c>
      <c r="F6" s="44">
        <f>SUM(F7:F56)</f>
        <v>70.67</v>
      </c>
      <c r="G6" s="44">
        <f>SUM(G7:G56)</f>
        <v>245.8062</v>
      </c>
      <c r="H6" s="45">
        <f>SUM(H7:H56)</f>
        <v>866.82</v>
      </c>
      <c r="I6" s="44"/>
      <c r="J6" s="44"/>
      <c r="K6" s="44"/>
      <c r="L6" s="38"/>
      <c r="M6" s="56"/>
      <c r="N6" s="56"/>
      <c r="O6" s="57"/>
    </row>
    <row r="7" ht="30" customHeight="1" spans="1:15">
      <c r="A7" s="6">
        <v>1</v>
      </c>
      <c r="B7" s="46" t="s">
        <v>1718</v>
      </c>
      <c r="C7" s="44" t="s">
        <v>1719</v>
      </c>
      <c r="D7" s="44">
        <v>2120303</v>
      </c>
      <c r="E7" s="6">
        <f t="shared" ref="E7:E14" si="0">SUM(F7:I7)</f>
        <v>42</v>
      </c>
      <c r="F7" s="44"/>
      <c r="G7" s="44">
        <v>42</v>
      </c>
      <c r="H7" s="44"/>
      <c r="I7" s="44"/>
      <c r="J7" s="44"/>
      <c r="K7" s="44"/>
      <c r="M7" s="56"/>
      <c r="N7" s="56"/>
      <c r="O7" s="57"/>
    </row>
    <row r="8" ht="30" customHeight="1" spans="1:11">
      <c r="A8" s="6">
        <v>2</v>
      </c>
      <c r="B8" s="47" t="s">
        <v>1720</v>
      </c>
      <c r="C8" s="47" t="s">
        <v>1720</v>
      </c>
      <c r="D8" s="44">
        <v>2120303</v>
      </c>
      <c r="E8" s="6">
        <f t="shared" si="0"/>
        <v>15</v>
      </c>
      <c r="F8" s="44"/>
      <c r="G8" s="44">
        <v>15</v>
      </c>
      <c r="H8" s="44"/>
      <c r="I8" s="44"/>
      <c r="J8" s="44"/>
      <c r="K8" s="44"/>
    </row>
    <row r="9" ht="30" customHeight="1" spans="1:11">
      <c r="A9" s="6">
        <v>3</v>
      </c>
      <c r="B9" s="46" t="s">
        <v>1721</v>
      </c>
      <c r="C9" s="44" t="s">
        <v>1722</v>
      </c>
      <c r="D9" s="44">
        <v>2010308</v>
      </c>
      <c r="E9" s="6">
        <f t="shared" si="0"/>
        <v>4</v>
      </c>
      <c r="F9" s="44"/>
      <c r="G9" s="44">
        <v>4</v>
      </c>
      <c r="H9" s="44"/>
      <c r="I9" s="44"/>
      <c r="J9" s="44"/>
      <c r="K9" s="44"/>
    </row>
    <row r="10" ht="30" customHeight="1" spans="1:11">
      <c r="A10" s="6">
        <v>4</v>
      </c>
      <c r="B10" s="46" t="s">
        <v>54</v>
      </c>
      <c r="C10" s="48" t="s">
        <v>1723</v>
      </c>
      <c r="D10" s="44">
        <v>2010108</v>
      </c>
      <c r="E10" s="6">
        <f t="shared" si="0"/>
        <v>4</v>
      </c>
      <c r="F10" s="44"/>
      <c r="G10" s="44">
        <v>4</v>
      </c>
      <c r="H10" s="44"/>
      <c r="I10" s="44"/>
      <c r="J10" s="44"/>
      <c r="K10" s="44"/>
    </row>
    <row r="11" ht="30" customHeight="1" spans="1:11">
      <c r="A11" s="6">
        <v>5</v>
      </c>
      <c r="B11" s="46" t="s">
        <v>1724</v>
      </c>
      <c r="C11" s="48" t="s">
        <v>1725</v>
      </c>
      <c r="D11" s="44">
        <v>2010399</v>
      </c>
      <c r="E11" s="6">
        <f t="shared" si="0"/>
        <v>5</v>
      </c>
      <c r="F11" s="44"/>
      <c r="G11" s="44">
        <v>5</v>
      </c>
      <c r="H11" s="44"/>
      <c r="I11" s="44"/>
      <c r="J11" s="44"/>
      <c r="K11" s="44"/>
    </row>
    <row r="12" ht="30" customHeight="1" spans="1:11">
      <c r="A12" s="6">
        <v>6</v>
      </c>
      <c r="B12" s="46" t="s">
        <v>1726</v>
      </c>
      <c r="C12" s="44" t="s">
        <v>1727</v>
      </c>
      <c r="D12" s="44">
        <v>2010399</v>
      </c>
      <c r="E12" s="6">
        <f t="shared" si="0"/>
        <v>6</v>
      </c>
      <c r="F12" s="44"/>
      <c r="G12" s="44">
        <v>6</v>
      </c>
      <c r="H12" s="44"/>
      <c r="I12" s="44"/>
      <c r="J12" s="44"/>
      <c r="K12" s="44"/>
    </row>
    <row r="13" ht="30" customHeight="1" spans="1:11">
      <c r="A13" s="6">
        <v>7</v>
      </c>
      <c r="B13" s="49" t="s">
        <v>1728</v>
      </c>
      <c r="C13" s="44" t="s">
        <v>1729</v>
      </c>
      <c r="D13" s="44">
        <v>2013199</v>
      </c>
      <c r="E13" s="6">
        <f t="shared" si="0"/>
        <v>2</v>
      </c>
      <c r="F13" s="44"/>
      <c r="G13" s="44">
        <v>2</v>
      </c>
      <c r="H13" s="44"/>
      <c r="I13" s="44"/>
      <c r="J13" s="44"/>
      <c r="K13" s="44"/>
    </row>
    <row r="14" ht="30" customHeight="1" spans="1:11">
      <c r="A14" s="6">
        <v>8</v>
      </c>
      <c r="B14" s="46" t="s">
        <v>1730</v>
      </c>
      <c r="C14" s="44" t="s">
        <v>1731</v>
      </c>
      <c r="D14" s="44">
        <v>2010302</v>
      </c>
      <c r="E14" s="6">
        <f t="shared" si="0"/>
        <v>2</v>
      </c>
      <c r="F14" s="44"/>
      <c r="G14" s="44">
        <v>2</v>
      </c>
      <c r="H14" s="44"/>
      <c r="I14" s="44"/>
      <c r="J14" s="44"/>
      <c r="K14" s="44"/>
    </row>
    <row r="15" ht="30" customHeight="1" spans="1:11">
      <c r="A15" s="6">
        <v>9</v>
      </c>
      <c r="B15" s="49" t="s">
        <v>1732</v>
      </c>
      <c r="C15" s="44" t="s">
        <v>1733</v>
      </c>
      <c r="D15" s="44">
        <v>2010399</v>
      </c>
      <c r="E15" s="6">
        <v>0.8</v>
      </c>
      <c r="F15" s="44"/>
      <c r="G15" s="44">
        <v>0.8</v>
      </c>
      <c r="H15" s="44"/>
      <c r="I15" s="44"/>
      <c r="J15" s="44"/>
      <c r="K15" s="44"/>
    </row>
    <row r="16" ht="30" customHeight="1" spans="1:11">
      <c r="A16" s="6">
        <v>10</v>
      </c>
      <c r="B16" s="46" t="s">
        <v>1734</v>
      </c>
      <c r="C16" s="44" t="s">
        <v>1735</v>
      </c>
      <c r="D16" s="44">
        <v>2240108</v>
      </c>
      <c r="E16" s="6">
        <f>SUM(F16:I16)</f>
        <v>6</v>
      </c>
      <c r="F16" s="44"/>
      <c r="G16" s="44">
        <v>6</v>
      </c>
      <c r="H16" s="44"/>
      <c r="I16" s="44"/>
      <c r="J16" s="44"/>
      <c r="K16" s="44"/>
    </row>
    <row r="17" ht="30" customHeight="1" spans="1:11">
      <c r="A17" s="6">
        <v>11</v>
      </c>
      <c r="B17" s="49" t="s">
        <v>1736</v>
      </c>
      <c r="C17" s="44" t="s">
        <v>1737</v>
      </c>
      <c r="D17" s="44">
        <v>2010399</v>
      </c>
      <c r="E17" s="6">
        <v>3</v>
      </c>
      <c r="F17" s="44"/>
      <c r="G17" s="44">
        <v>3.13</v>
      </c>
      <c r="H17" s="44"/>
      <c r="I17" s="44"/>
      <c r="J17" s="44"/>
      <c r="K17" s="44"/>
    </row>
    <row r="18" ht="30" customHeight="1" spans="1:11">
      <c r="A18" s="6">
        <v>12</v>
      </c>
      <c r="B18" s="49" t="s">
        <v>1738</v>
      </c>
      <c r="C18" s="44" t="s">
        <v>1739</v>
      </c>
      <c r="D18" s="44">
        <v>2010399</v>
      </c>
      <c r="E18" s="6">
        <v>15</v>
      </c>
      <c r="F18" s="44">
        <v>15</v>
      </c>
      <c r="G18" s="44"/>
      <c r="H18" s="44"/>
      <c r="I18" s="44"/>
      <c r="J18" s="44"/>
      <c r="K18" s="44"/>
    </row>
    <row r="19" ht="30" customHeight="1" spans="1:11">
      <c r="A19" s="6">
        <v>13</v>
      </c>
      <c r="B19" s="49" t="s">
        <v>1740</v>
      </c>
      <c r="C19" s="44" t="s">
        <v>1741</v>
      </c>
      <c r="D19" s="44">
        <v>2110402</v>
      </c>
      <c r="E19" s="6">
        <v>1</v>
      </c>
      <c r="F19" s="44">
        <v>1</v>
      </c>
      <c r="G19" s="44"/>
      <c r="H19" s="44"/>
      <c r="I19" s="44"/>
      <c r="J19" s="44"/>
      <c r="K19" s="44"/>
    </row>
    <row r="20" ht="30" customHeight="1" spans="1:11">
      <c r="A20" s="6">
        <v>14</v>
      </c>
      <c r="B20" s="49" t="s">
        <v>1742</v>
      </c>
      <c r="C20" s="44" t="s">
        <v>1743</v>
      </c>
      <c r="D20" s="44">
        <v>2240106</v>
      </c>
      <c r="E20" s="6">
        <v>4.96</v>
      </c>
      <c r="F20" s="44">
        <v>4.96</v>
      </c>
      <c r="G20" s="44"/>
      <c r="H20" s="44"/>
      <c r="I20" s="44"/>
      <c r="J20" s="44"/>
      <c r="K20" s="44"/>
    </row>
    <row r="21" ht="30" customHeight="1" spans="1:11">
      <c r="A21" s="6">
        <v>15</v>
      </c>
      <c r="B21" s="50" t="s">
        <v>1606</v>
      </c>
      <c r="C21" s="50" t="s">
        <v>1606</v>
      </c>
      <c r="D21" s="44">
        <v>227</v>
      </c>
      <c r="E21" s="6">
        <f>SUM(F21:I21)</f>
        <v>20.71</v>
      </c>
      <c r="F21" s="44">
        <v>20.71</v>
      </c>
      <c r="G21" s="44"/>
      <c r="H21" s="44"/>
      <c r="I21" s="44"/>
      <c r="J21" s="44"/>
      <c r="K21" s="44"/>
    </row>
    <row r="22" ht="30" customHeight="1" spans="1:11">
      <c r="A22" s="6">
        <v>16</v>
      </c>
      <c r="B22" s="50" t="s">
        <v>1744</v>
      </c>
      <c r="C22" s="50" t="s">
        <v>1745</v>
      </c>
      <c r="D22" s="44">
        <v>2011308</v>
      </c>
      <c r="E22" s="6">
        <v>15</v>
      </c>
      <c r="F22" s="44">
        <v>15</v>
      </c>
      <c r="G22" s="44"/>
      <c r="H22" s="44"/>
      <c r="I22" s="44"/>
      <c r="J22" s="44"/>
      <c r="K22" s="44"/>
    </row>
    <row r="23" ht="30" customHeight="1" spans="1:11">
      <c r="A23" s="6">
        <v>17</v>
      </c>
      <c r="B23" s="50" t="s">
        <v>1746</v>
      </c>
      <c r="C23" s="50" t="s">
        <v>1747</v>
      </c>
      <c r="D23" s="44">
        <v>2010302</v>
      </c>
      <c r="E23" s="6">
        <f>SUM(F23:I23)</f>
        <v>4</v>
      </c>
      <c r="F23" s="44">
        <v>4</v>
      </c>
      <c r="G23" s="44"/>
      <c r="H23" s="44"/>
      <c r="I23" s="44"/>
      <c r="J23" s="44"/>
      <c r="K23" s="44"/>
    </row>
    <row r="24" ht="30" customHeight="1" spans="1:11">
      <c r="A24" s="6">
        <v>18</v>
      </c>
      <c r="B24" s="44" t="s">
        <v>1748</v>
      </c>
      <c r="C24" s="44" t="s">
        <v>1749</v>
      </c>
      <c r="D24" s="44">
        <v>2010399</v>
      </c>
      <c r="E24" s="6">
        <f>SUM(F24:I24)</f>
        <v>2</v>
      </c>
      <c r="F24" s="44">
        <v>2</v>
      </c>
      <c r="G24" s="44"/>
      <c r="H24" s="44"/>
      <c r="I24" s="44"/>
      <c r="J24" s="44"/>
      <c r="K24" s="44"/>
    </row>
    <row r="25" ht="30" customHeight="1" spans="1:11">
      <c r="A25" s="6">
        <v>19</v>
      </c>
      <c r="B25" s="44" t="s">
        <v>1750</v>
      </c>
      <c r="C25" s="44" t="s">
        <v>1751</v>
      </c>
      <c r="D25" s="44">
        <v>2240704</v>
      </c>
      <c r="E25" s="6">
        <v>8</v>
      </c>
      <c r="F25" s="44">
        <v>8</v>
      </c>
      <c r="G25" s="44"/>
      <c r="H25" s="44"/>
      <c r="I25" s="44"/>
      <c r="J25" s="44"/>
      <c r="K25" s="44"/>
    </row>
    <row r="26" s="38" customFormat="1" ht="30" customHeight="1" spans="1:11">
      <c r="A26" s="6">
        <v>20</v>
      </c>
      <c r="B26" s="46" t="s">
        <v>1752</v>
      </c>
      <c r="C26" s="44" t="s">
        <v>1753</v>
      </c>
      <c r="D26" s="44">
        <v>2130705</v>
      </c>
      <c r="E26" s="6">
        <f t="shared" ref="E26:E35" si="1">SUM(F26:I26)</f>
        <v>59.4</v>
      </c>
      <c r="F26" s="44"/>
      <c r="G26" s="44">
        <v>59.4</v>
      </c>
      <c r="H26" s="44"/>
      <c r="I26" s="44"/>
      <c r="J26" s="44"/>
      <c r="K26" s="44"/>
    </row>
    <row r="27" s="38" customFormat="1" ht="30" customHeight="1" spans="1:11">
      <c r="A27" s="6">
        <v>21</v>
      </c>
      <c r="B27" s="46" t="s">
        <v>1754</v>
      </c>
      <c r="C27" s="44" t="s">
        <v>1755</v>
      </c>
      <c r="D27" s="44">
        <v>2130705</v>
      </c>
      <c r="E27" s="6">
        <f t="shared" si="1"/>
        <v>16.2</v>
      </c>
      <c r="F27" s="44"/>
      <c r="G27" s="44">
        <v>16.2</v>
      </c>
      <c r="H27" s="44"/>
      <c r="I27" s="44"/>
      <c r="J27" s="44"/>
      <c r="K27" s="44"/>
    </row>
    <row r="28" s="38" customFormat="1" ht="30" customHeight="1" spans="1:11">
      <c r="A28" s="6">
        <v>22</v>
      </c>
      <c r="B28" s="46" t="s">
        <v>1754</v>
      </c>
      <c r="C28" s="44" t="s">
        <v>1756</v>
      </c>
      <c r="D28" s="44">
        <v>2130705</v>
      </c>
      <c r="E28" s="6">
        <f t="shared" si="1"/>
        <v>5.181</v>
      </c>
      <c r="F28" s="44"/>
      <c r="G28" s="44">
        <v>5.181</v>
      </c>
      <c r="H28" s="44"/>
      <c r="I28" s="44"/>
      <c r="J28" s="44"/>
      <c r="K28" s="44"/>
    </row>
    <row r="29" s="38" customFormat="1" ht="30" customHeight="1" spans="1:11">
      <c r="A29" s="6">
        <v>23</v>
      </c>
      <c r="B29" s="46" t="s">
        <v>1752</v>
      </c>
      <c r="C29" s="44" t="s">
        <v>1757</v>
      </c>
      <c r="D29" s="44">
        <v>2130705</v>
      </c>
      <c r="E29" s="6">
        <f t="shared" si="1"/>
        <v>5.9052</v>
      </c>
      <c r="F29" s="44"/>
      <c r="G29" s="44">
        <v>5.9052</v>
      </c>
      <c r="H29" s="44"/>
      <c r="I29" s="44"/>
      <c r="J29" s="44"/>
      <c r="K29" s="44"/>
    </row>
    <row r="30" s="38" customFormat="1" customHeight="1" spans="1:11">
      <c r="A30" s="6">
        <v>24</v>
      </c>
      <c r="B30" s="46" t="s">
        <v>1752</v>
      </c>
      <c r="C30" s="44" t="s">
        <v>1758</v>
      </c>
      <c r="D30" s="44">
        <v>2130705</v>
      </c>
      <c r="E30" s="6">
        <f t="shared" si="1"/>
        <v>0.62</v>
      </c>
      <c r="F30" s="44"/>
      <c r="G30" s="44">
        <v>0.62</v>
      </c>
      <c r="H30" s="44"/>
      <c r="I30" s="44"/>
      <c r="J30" s="44"/>
      <c r="K30" s="44"/>
    </row>
    <row r="31" s="38" customFormat="1" customHeight="1" spans="1:11">
      <c r="A31" s="6">
        <v>25</v>
      </c>
      <c r="B31" s="46" t="s">
        <v>1759</v>
      </c>
      <c r="C31" s="44" t="s">
        <v>1760</v>
      </c>
      <c r="D31" s="44">
        <v>2080208</v>
      </c>
      <c r="E31" s="6">
        <f t="shared" si="1"/>
        <v>15.12</v>
      </c>
      <c r="F31" s="44"/>
      <c r="G31" s="44">
        <v>15.12</v>
      </c>
      <c r="H31" s="44"/>
      <c r="I31" s="44"/>
      <c r="J31" s="44"/>
      <c r="K31" s="44"/>
    </row>
    <row r="32" s="38" customFormat="1" customHeight="1" spans="1:11">
      <c r="A32" s="6">
        <v>26</v>
      </c>
      <c r="B32" s="48" t="s">
        <v>1761</v>
      </c>
      <c r="C32" s="44" t="s">
        <v>1762</v>
      </c>
      <c r="D32" s="44">
        <v>2080208</v>
      </c>
      <c r="E32" s="6">
        <f t="shared" si="1"/>
        <v>0.48</v>
      </c>
      <c r="F32" s="44"/>
      <c r="G32" s="44">
        <v>0.48</v>
      </c>
      <c r="H32" s="44"/>
      <c r="I32" s="44"/>
      <c r="J32" s="44"/>
      <c r="K32" s="44"/>
    </row>
    <row r="33" s="38" customFormat="1" customHeight="1" spans="1:11">
      <c r="A33" s="6">
        <v>27</v>
      </c>
      <c r="B33" s="48" t="s">
        <v>1761</v>
      </c>
      <c r="C33" s="44" t="s">
        <v>1763</v>
      </c>
      <c r="D33" s="44">
        <v>2080208</v>
      </c>
      <c r="E33" s="6">
        <f t="shared" si="1"/>
        <v>1.7</v>
      </c>
      <c r="F33" s="44"/>
      <c r="G33" s="44">
        <v>1.7</v>
      </c>
      <c r="H33" s="44"/>
      <c r="I33" s="44"/>
      <c r="J33" s="44"/>
      <c r="K33" s="44"/>
    </row>
    <row r="34" s="38" customFormat="1" customHeight="1" spans="1:11">
      <c r="A34" s="6">
        <v>28</v>
      </c>
      <c r="B34" s="48" t="s">
        <v>1761</v>
      </c>
      <c r="C34" s="48" t="s">
        <v>1764</v>
      </c>
      <c r="D34" s="44">
        <v>2080208</v>
      </c>
      <c r="E34" s="6">
        <f t="shared" si="1"/>
        <v>0.17</v>
      </c>
      <c r="F34" s="44"/>
      <c r="G34" s="44">
        <v>0.17</v>
      </c>
      <c r="H34" s="44"/>
      <c r="I34" s="44"/>
      <c r="J34" s="44"/>
      <c r="K34" s="44"/>
    </row>
    <row r="35" s="38" customFormat="1" customHeight="1" spans="1:11">
      <c r="A35" s="6">
        <v>29</v>
      </c>
      <c r="B35" s="48" t="s">
        <v>1761</v>
      </c>
      <c r="C35" s="48" t="s">
        <v>1765</v>
      </c>
      <c r="D35" s="44">
        <v>2080208</v>
      </c>
      <c r="E35" s="6">
        <f t="shared" si="1"/>
        <v>2</v>
      </c>
      <c r="F35" s="44"/>
      <c r="G35" s="44">
        <v>2</v>
      </c>
      <c r="H35" s="44"/>
      <c r="I35" s="44"/>
      <c r="J35" s="44"/>
      <c r="K35" s="44"/>
    </row>
    <row r="36" s="38" customFormat="1" customHeight="1" spans="1:11">
      <c r="A36" s="6">
        <v>30</v>
      </c>
      <c r="B36" s="48" t="s">
        <v>1761</v>
      </c>
      <c r="C36" s="48" t="s">
        <v>1766</v>
      </c>
      <c r="D36" s="44">
        <v>2080208</v>
      </c>
      <c r="E36" s="6">
        <v>2</v>
      </c>
      <c r="F36" s="44"/>
      <c r="G36" s="44">
        <v>2</v>
      </c>
      <c r="H36" s="44"/>
      <c r="I36" s="44"/>
      <c r="J36" s="44"/>
      <c r="K36" s="44"/>
    </row>
    <row r="37" s="38" customFormat="1" customHeight="1" spans="1:11">
      <c r="A37" s="6">
        <v>31</v>
      </c>
      <c r="B37" s="48" t="s">
        <v>1767</v>
      </c>
      <c r="C37" s="44" t="s">
        <v>1768</v>
      </c>
      <c r="D37" s="44">
        <v>2130705</v>
      </c>
      <c r="E37" s="6">
        <f t="shared" ref="E37:E56" si="2">SUM(F37:I37)</f>
        <v>2.88</v>
      </c>
      <c r="F37" s="44"/>
      <c r="G37" s="44">
        <v>2.88</v>
      </c>
      <c r="H37" s="44"/>
      <c r="I37" s="44"/>
      <c r="J37" s="44"/>
      <c r="K37" s="44"/>
    </row>
    <row r="38" s="38" customFormat="1" customHeight="1" spans="1:11">
      <c r="A38" s="6">
        <v>32</v>
      </c>
      <c r="B38" s="48" t="s">
        <v>1767</v>
      </c>
      <c r="C38" s="44" t="s">
        <v>1769</v>
      </c>
      <c r="D38" s="44">
        <v>2130705</v>
      </c>
      <c r="E38" s="6">
        <f t="shared" si="2"/>
        <v>9.69</v>
      </c>
      <c r="F38" s="44"/>
      <c r="G38" s="44">
        <v>9.69</v>
      </c>
      <c r="H38" s="44"/>
      <c r="I38" s="44"/>
      <c r="J38" s="44"/>
      <c r="K38" s="44"/>
    </row>
    <row r="39" s="38" customFormat="1" customHeight="1" spans="1:11">
      <c r="A39" s="6">
        <v>33</v>
      </c>
      <c r="B39" s="44" t="s">
        <v>1770</v>
      </c>
      <c r="C39" s="44" t="s">
        <v>1771</v>
      </c>
      <c r="D39" s="44">
        <v>2013299</v>
      </c>
      <c r="E39" s="6">
        <f t="shared" si="2"/>
        <v>9.51</v>
      </c>
      <c r="F39" s="44"/>
      <c r="G39" s="44">
        <v>9.51</v>
      </c>
      <c r="H39" s="44"/>
      <c r="I39" s="44"/>
      <c r="J39" s="44"/>
      <c r="K39" s="44"/>
    </row>
    <row r="40" s="38" customFormat="1" customHeight="1" spans="1:11">
      <c r="A40" s="6">
        <v>34</v>
      </c>
      <c r="B40" s="48" t="s">
        <v>1772</v>
      </c>
      <c r="C40" s="48" t="s">
        <v>1772</v>
      </c>
      <c r="D40" s="44">
        <v>2130705</v>
      </c>
      <c r="E40" s="6">
        <f t="shared" si="2"/>
        <v>12</v>
      </c>
      <c r="F40" s="44"/>
      <c r="G40" s="44">
        <v>12</v>
      </c>
      <c r="H40" s="44"/>
      <c r="I40" s="44"/>
      <c r="J40" s="44"/>
      <c r="K40" s="44"/>
    </row>
    <row r="41" s="38" customFormat="1" customHeight="1" spans="1:11">
      <c r="A41" s="6">
        <v>35</v>
      </c>
      <c r="B41" s="44" t="s">
        <v>1773</v>
      </c>
      <c r="C41" s="44" t="s">
        <v>1773</v>
      </c>
      <c r="D41" s="44">
        <v>2130705</v>
      </c>
      <c r="E41" s="6">
        <f t="shared" si="2"/>
        <v>12</v>
      </c>
      <c r="F41" s="44"/>
      <c r="G41" s="44">
        <v>12</v>
      </c>
      <c r="H41" s="44"/>
      <c r="I41" s="44"/>
      <c r="J41" s="44"/>
      <c r="K41" s="44"/>
    </row>
    <row r="42" s="38" customFormat="1" customHeight="1" spans="1:11">
      <c r="A42" s="6">
        <v>36</v>
      </c>
      <c r="B42" s="44" t="s">
        <v>1774</v>
      </c>
      <c r="C42" s="48" t="s">
        <v>1774</v>
      </c>
      <c r="D42" s="44">
        <v>2130705</v>
      </c>
      <c r="E42" s="6">
        <f t="shared" si="2"/>
        <v>1.02</v>
      </c>
      <c r="F42" s="44"/>
      <c r="G42" s="44">
        <v>1.02</v>
      </c>
      <c r="H42" s="44"/>
      <c r="I42" s="44"/>
      <c r="J42" s="44"/>
      <c r="K42" s="44"/>
    </row>
    <row r="43" s="39" customFormat="1" customHeight="1" spans="1:11">
      <c r="A43" s="51">
        <v>37</v>
      </c>
      <c r="B43" s="52" t="s">
        <v>1775</v>
      </c>
      <c r="C43" s="52" t="s">
        <v>1776</v>
      </c>
      <c r="D43" s="52">
        <v>2081901</v>
      </c>
      <c r="E43" s="51">
        <f t="shared" si="2"/>
        <v>117</v>
      </c>
      <c r="F43" s="52"/>
      <c r="G43" s="52"/>
      <c r="H43" s="52">
        <v>117</v>
      </c>
      <c r="I43" s="52"/>
      <c r="J43" s="52"/>
      <c r="K43" s="52"/>
    </row>
    <row r="44" s="39" customFormat="1" customHeight="1" spans="1:11">
      <c r="A44" s="51">
        <v>38</v>
      </c>
      <c r="B44" s="52" t="s">
        <v>1775</v>
      </c>
      <c r="C44" s="52" t="s">
        <v>1777</v>
      </c>
      <c r="D44" s="52">
        <v>2081902</v>
      </c>
      <c r="E44" s="51">
        <f t="shared" si="2"/>
        <v>426</v>
      </c>
      <c r="F44" s="52"/>
      <c r="G44" s="52"/>
      <c r="H44" s="52">
        <v>426</v>
      </c>
      <c r="I44" s="52"/>
      <c r="J44" s="52"/>
      <c r="K44" s="52"/>
    </row>
    <row r="45" s="39" customFormat="1" customHeight="1" spans="1:11">
      <c r="A45" s="51">
        <v>39</v>
      </c>
      <c r="B45" s="52" t="s">
        <v>1778</v>
      </c>
      <c r="C45" s="52" t="s">
        <v>1778</v>
      </c>
      <c r="D45" s="52">
        <v>2082001</v>
      </c>
      <c r="E45" s="51">
        <f t="shared" si="2"/>
        <v>51</v>
      </c>
      <c r="F45" s="52"/>
      <c r="G45" s="52"/>
      <c r="H45" s="52">
        <v>51</v>
      </c>
      <c r="I45" s="52"/>
      <c r="J45" s="52"/>
      <c r="K45" s="52"/>
    </row>
    <row r="46" s="39" customFormat="1" customHeight="1" spans="1:11">
      <c r="A46" s="51">
        <v>40</v>
      </c>
      <c r="B46" s="52" t="s">
        <v>1779</v>
      </c>
      <c r="C46" s="52" t="s">
        <v>1780</v>
      </c>
      <c r="D46" s="52">
        <v>2082101</v>
      </c>
      <c r="E46" s="51">
        <f t="shared" si="2"/>
        <v>64.8</v>
      </c>
      <c r="F46" s="52"/>
      <c r="G46" s="52"/>
      <c r="H46" s="52">
        <v>64.8</v>
      </c>
      <c r="I46" s="52"/>
      <c r="J46" s="52"/>
      <c r="K46" s="52"/>
    </row>
    <row r="47" s="39" customFormat="1" customHeight="1" spans="1:11">
      <c r="A47" s="51">
        <v>41</v>
      </c>
      <c r="B47" s="52" t="s">
        <v>1779</v>
      </c>
      <c r="C47" s="52" t="s">
        <v>1781</v>
      </c>
      <c r="D47" s="52">
        <v>2082102</v>
      </c>
      <c r="E47" s="51">
        <f t="shared" si="2"/>
        <v>60.93</v>
      </c>
      <c r="F47" s="52"/>
      <c r="G47" s="52"/>
      <c r="H47" s="52">
        <v>60.93</v>
      </c>
      <c r="I47" s="52"/>
      <c r="J47" s="52"/>
      <c r="K47" s="52"/>
    </row>
    <row r="48" s="39" customFormat="1" customHeight="1" spans="1:11">
      <c r="A48" s="51">
        <v>42</v>
      </c>
      <c r="B48" s="52" t="s">
        <v>1782</v>
      </c>
      <c r="C48" s="52" t="s">
        <v>1783</v>
      </c>
      <c r="D48" s="52">
        <v>2080802</v>
      </c>
      <c r="E48" s="51">
        <f t="shared" si="2"/>
        <v>28</v>
      </c>
      <c r="F48" s="52"/>
      <c r="G48" s="52"/>
      <c r="H48" s="52">
        <v>28</v>
      </c>
      <c r="I48" s="52"/>
      <c r="J48" s="52"/>
      <c r="K48" s="52"/>
    </row>
    <row r="49" s="39" customFormat="1" customHeight="1" spans="1:11">
      <c r="A49" s="51">
        <v>43</v>
      </c>
      <c r="B49" s="52" t="s">
        <v>1784</v>
      </c>
      <c r="C49" s="52" t="s">
        <v>1784</v>
      </c>
      <c r="D49" s="52">
        <v>2080803</v>
      </c>
      <c r="E49" s="51">
        <f t="shared" si="2"/>
        <v>5.97</v>
      </c>
      <c r="F49" s="52"/>
      <c r="G49" s="52"/>
      <c r="H49" s="52">
        <v>5.97</v>
      </c>
      <c r="I49" s="52"/>
      <c r="J49" s="52"/>
      <c r="K49" s="52"/>
    </row>
    <row r="50" s="39" customFormat="1" customHeight="1" spans="1:11">
      <c r="A50" s="51">
        <v>44</v>
      </c>
      <c r="B50" s="53" t="s">
        <v>1785</v>
      </c>
      <c r="C50" s="54" t="s">
        <v>1786</v>
      </c>
      <c r="D50" s="52">
        <v>2080803</v>
      </c>
      <c r="E50" s="51">
        <f t="shared" si="2"/>
        <v>35.63</v>
      </c>
      <c r="F50" s="52"/>
      <c r="G50" s="52"/>
      <c r="H50" s="52">
        <v>35.63</v>
      </c>
      <c r="I50" s="52"/>
      <c r="J50" s="52"/>
      <c r="K50" s="52"/>
    </row>
    <row r="51" s="39" customFormat="1" customHeight="1" spans="1:11">
      <c r="A51" s="51">
        <v>45</v>
      </c>
      <c r="B51" s="52" t="s">
        <v>1787</v>
      </c>
      <c r="C51" s="52" t="s">
        <v>1787</v>
      </c>
      <c r="D51" s="52">
        <v>2080806</v>
      </c>
      <c r="E51" s="51">
        <f t="shared" si="2"/>
        <v>7.94</v>
      </c>
      <c r="F51" s="52"/>
      <c r="G51" s="52"/>
      <c r="H51" s="52">
        <v>7.94</v>
      </c>
      <c r="I51" s="52"/>
      <c r="J51" s="52"/>
      <c r="K51" s="52"/>
    </row>
    <row r="52" s="39" customFormat="1" customHeight="1" spans="1:11">
      <c r="A52" s="51">
        <v>46</v>
      </c>
      <c r="B52" s="52" t="s">
        <v>1788</v>
      </c>
      <c r="C52" s="52" t="s">
        <v>1788</v>
      </c>
      <c r="D52" s="52">
        <v>2081107</v>
      </c>
      <c r="E52" s="51">
        <f t="shared" si="2"/>
        <v>30.65</v>
      </c>
      <c r="F52" s="52"/>
      <c r="G52" s="52"/>
      <c r="H52" s="52">
        <v>30.65</v>
      </c>
      <c r="I52" s="52"/>
      <c r="J52" s="52"/>
      <c r="K52" s="52"/>
    </row>
    <row r="53" s="39" customFormat="1" customHeight="1" spans="1:11">
      <c r="A53" s="51">
        <v>47</v>
      </c>
      <c r="B53" s="52" t="s">
        <v>1789</v>
      </c>
      <c r="C53" s="52" t="s">
        <v>1789</v>
      </c>
      <c r="D53" s="52">
        <v>2081002</v>
      </c>
      <c r="E53" s="51">
        <f t="shared" si="2"/>
        <v>17.28</v>
      </c>
      <c r="F53" s="52"/>
      <c r="G53" s="52"/>
      <c r="H53" s="52">
        <v>17.28</v>
      </c>
      <c r="I53" s="52"/>
      <c r="J53" s="52"/>
      <c r="K53" s="52"/>
    </row>
    <row r="54" s="39" customFormat="1" customHeight="1" spans="1:11">
      <c r="A54" s="51">
        <v>48</v>
      </c>
      <c r="B54" s="52" t="s">
        <v>1790</v>
      </c>
      <c r="C54" s="52" t="s">
        <v>1790</v>
      </c>
      <c r="D54" s="52">
        <v>2080801</v>
      </c>
      <c r="E54" s="51">
        <f t="shared" si="2"/>
        <v>8.23</v>
      </c>
      <c r="F54" s="52"/>
      <c r="G54" s="52"/>
      <c r="H54" s="52">
        <v>8.23</v>
      </c>
      <c r="I54" s="52"/>
      <c r="J54" s="52"/>
      <c r="K54" s="52"/>
    </row>
    <row r="55" s="39" customFormat="1" customHeight="1" spans="1:11">
      <c r="A55" s="51">
        <v>49</v>
      </c>
      <c r="B55" s="52" t="s">
        <v>1791</v>
      </c>
      <c r="C55" s="52" t="s">
        <v>1792</v>
      </c>
      <c r="D55" s="52">
        <v>2081001</v>
      </c>
      <c r="E55" s="51">
        <f t="shared" si="2"/>
        <v>10.25</v>
      </c>
      <c r="F55" s="52"/>
      <c r="G55" s="52"/>
      <c r="H55" s="52">
        <v>10.25</v>
      </c>
      <c r="I55" s="52"/>
      <c r="J55" s="52"/>
      <c r="K55" s="52"/>
    </row>
    <row r="56" s="39" customFormat="1" customHeight="1" spans="1:11">
      <c r="A56" s="51">
        <v>50</v>
      </c>
      <c r="B56" s="52" t="s">
        <v>1793</v>
      </c>
      <c r="C56" s="52" t="s">
        <v>1793</v>
      </c>
      <c r="D56" s="52">
        <v>2082502</v>
      </c>
      <c r="E56" s="51">
        <f t="shared" si="2"/>
        <v>3.14</v>
      </c>
      <c r="F56" s="52"/>
      <c r="G56" s="52"/>
      <c r="H56" s="52">
        <v>3.14</v>
      </c>
      <c r="I56" s="52"/>
      <c r="J56" s="52"/>
      <c r="K56" s="52"/>
    </row>
  </sheetData>
  <mergeCells count="7">
    <mergeCell ref="A2:K2"/>
    <mergeCell ref="E4:J4"/>
    <mergeCell ref="A4:A5"/>
    <mergeCell ref="B4:B5"/>
    <mergeCell ref="C4:C5"/>
    <mergeCell ref="D4:D5"/>
    <mergeCell ref="K4:K5"/>
  </mergeCells>
  <printOptions horizontalCentered="1"/>
  <pageMargins left="0.409027777777778" right="0.279166666666667" top="0.747916666666667" bottom="0.747916666666667" header="0.314583333333333" footer="0.31458333333333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0"/>
  <sheetViews>
    <sheetView workbookViewId="0">
      <selection activeCell="A1" sqref="$A1:$XFD1048576"/>
    </sheetView>
  </sheetViews>
  <sheetFormatPr defaultColWidth="10" defaultRowHeight="14.4" outlineLevelCol="7"/>
  <cols>
    <col min="1" max="1" width="29.25" style="17" customWidth="1"/>
    <col min="2" max="2" width="12.5" style="17" customWidth="1"/>
    <col min="3" max="3" width="12" style="17" customWidth="1"/>
    <col min="4" max="4" width="12.3796296296296" style="17" customWidth="1"/>
    <col min="5" max="5" width="34.5" style="17" customWidth="1"/>
    <col min="6" max="6" width="12.25" style="18" customWidth="1"/>
    <col min="7" max="7" width="12" style="18" customWidth="1"/>
    <col min="8" max="8" width="12.1296296296296" style="17" customWidth="1"/>
    <col min="9" max="16384" width="10" style="17"/>
  </cols>
  <sheetData>
    <row r="1" ht="15.6" spans="1:8">
      <c r="A1" s="19" t="s">
        <v>1794</v>
      </c>
      <c r="H1" s="20" t="s">
        <v>1629</v>
      </c>
    </row>
    <row r="2" ht="30" customHeight="1" spans="1:8">
      <c r="A2" s="21" t="s">
        <v>1795</v>
      </c>
      <c r="B2" s="21"/>
      <c r="C2" s="21"/>
      <c r="D2" s="21"/>
      <c r="E2" s="21"/>
      <c r="F2" s="21"/>
      <c r="G2" s="21"/>
      <c r="H2" s="21"/>
    </row>
    <row r="3" ht="18" customHeight="1" spans="1:8">
      <c r="A3" s="19"/>
      <c r="H3" s="20" t="s">
        <v>3</v>
      </c>
    </row>
    <row r="4" ht="27.6" customHeight="1" spans="1:8">
      <c r="A4" s="22" t="s">
        <v>1796</v>
      </c>
      <c r="B4" s="23"/>
      <c r="C4" s="23"/>
      <c r="D4" s="24"/>
      <c r="E4" s="22" t="s">
        <v>1797</v>
      </c>
      <c r="F4" s="23"/>
      <c r="G4" s="23"/>
      <c r="H4" s="24"/>
    </row>
    <row r="5" ht="35.25" customHeight="1" spans="1:8">
      <c r="A5" s="25" t="s">
        <v>1614</v>
      </c>
      <c r="B5" s="26" t="s">
        <v>6</v>
      </c>
      <c r="C5" s="26" t="s">
        <v>7</v>
      </c>
      <c r="D5" s="26" t="s">
        <v>36</v>
      </c>
      <c r="E5" s="25" t="s">
        <v>1614</v>
      </c>
      <c r="F5" s="26" t="s">
        <v>6</v>
      </c>
      <c r="G5" s="26" t="s">
        <v>7</v>
      </c>
      <c r="H5" s="26" t="s">
        <v>36</v>
      </c>
    </row>
    <row r="6" s="15" customFormat="1" ht="27" customHeight="1" spans="1:8">
      <c r="A6" s="27" t="s">
        <v>1798</v>
      </c>
      <c r="B6" s="28"/>
      <c r="C6" s="28"/>
      <c r="D6" s="29" t="str">
        <f t="shared" ref="D6:D17" si="0">IF(B6=0,"",C6/B6*100)</f>
        <v/>
      </c>
      <c r="E6" s="27" t="s">
        <v>1799</v>
      </c>
      <c r="F6" s="30"/>
      <c r="G6" s="30"/>
      <c r="H6" s="29" t="str">
        <f t="shared" ref="H6:H17" si="1">IF(F6=0,"",G6/F6*100)</f>
        <v/>
      </c>
    </row>
    <row r="7" s="15" customFormat="1" ht="27" customHeight="1" spans="1:8">
      <c r="A7" s="27" t="s">
        <v>1800</v>
      </c>
      <c r="B7" s="28"/>
      <c r="C7" s="28"/>
      <c r="D7" s="29" t="str">
        <f t="shared" si="0"/>
        <v/>
      </c>
      <c r="E7" s="27" t="s">
        <v>1801</v>
      </c>
      <c r="F7" s="31"/>
      <c r="G7" s="30"/>
      <c r="H7" s="29" t="str">
        <f t="shared" si="1"/>
        <v/>
      </c>
    </row>
    <row r="8" s="15" customFormat="1" ht="27" customHeight="1" spans="1:8">
      <c r="A8" s="27" t="s">
        <v>1802</v>
      </c>
      <c r="B8" s="28"/>
      <c r="C8" s="28"/>
      <c r="D8" s="29" t="str">
        <f t="shared" si="0"/>
        <v/>
      </c>
      <c r="E8" s="27" t="s">
        <v>1803</v>
      </c>
      <c r="F8" s="30"/>
      <c r="G8" s="30"/>
      <c r="H8" s="29" t="str">
        <f t="shared" si="1"/>
        <v/>
      </c>
    </row>
    <row r="9" s="15" customFormat="1" ht="27" customHeight="1" spans="1:8">
      <c r="A9" s="27" t="s">
        <v>1804</v>
      </c>
      <c r="B9" s="28">
        <v>0.9504</v>
      </c>
      <c r="C9" s="28">
        <v>3</v>
      </c>
      <c r="D9" s="29">
        <f t="shared" si="0"/>
        <v>315.656565656566</v>
      </c>
      <c r="E9" s="27" t="s">
        <v>1805</v>
      </c>
      <c r="F9" s="30"/>
      <c r="G9" s="30">
        <v>3</v>
      </c>
      <c r="H9" s="29" t="str">
        <f t="shared" si="1"/>
        <v/>
      </c>
    </row>
    <row r="10" s="15" customFormat="1" ht="27" customHeight="1" spans="1:8">
      <c r="A10" s="27" t="s">
        <v>1806</v>
      </c>
      <c r="B10" s="28">
        <v>2.034</v>
      </c>
      <c r="C10" s="28">
        <v>3</v>
      </c>
      <c r="D10" s="29">
        <f t="shared" si="0"/>
        <v>147.492625368732</v>
      </c>
      <c r="E10" s="27" t="s">
        <v>1807</v>
      </c>
      <c r="F10" s="32">
        <v>2.034</v>
      </c>
      <c r="G10" s="30">
        <v>3</v>
      </c>
      <c r="H10" s="29">
        <f t="shared" si="1"/>
        <v>147.492625368732</v>
      </c>
    </row>
    <row r="11" s="15" customFormat="1" ht="27" customHeight="1" spans="1:8">
      <c r="A11" s="27"/>
      <c r="B11" s="28"/>
      <c r="C11" s="28"/>
      <c r="D11" s="29"/>
      <c r="E11" s="27" t="s">
        <v>1607</v>
      </c>
      <c r="F11" s="30"/>
      <c r="G11" s="30">
        <v>3</v>
      </c>
      <c r="H11" s="29" t="str">
        <f t="shared" si="1"/>
        <v/>
      </c>
    </row>
    <row r="12" s="15" customFormat="1" ht="27" customHeight="1" spans="1:8">
      <c r="A12" s="25" t="s">
        <v>1808</v>
      </c>
      <c r="B12" s="33">
        <f>SUM(B6:B10)</f>
        <v>2.9844</v>
      </c>
      <c r="C12" s="33">
        <f>SUM(C6:C10)</f>
        <v>6</v>
      </c>
      <c r="D12" s="29">
        <f t="shared" si="0"/>
        <v>201.045436268597</v>
      </c>
      <c r="E12" s="25" t="s">
        <v>1809</v>
      </c>
      <c r="F12" s="34">
        <f>SUM(F6:F10)</f>
        <v>2.034</v>
      </c>
      <c r="G12" s="34">
        <v>6</v>
      </c>
      <c r="H12" s="29">
        <f t="shared" si="1"/>
        <v>294.985250737463</v>
      </c>
    </row>
    <row r="13" s="15" customFormat="1" ht="27" customHeight="1" spans="1:8">
      <c r="A13" s="35" t="s">
        <v>1810</v>
      </c>
      <c r="B13" s="33">
        <f>SUM(B14:B16)</f>
        <v>0</v>
      </c>
      <c r="C13" s="33">
        <f>SUM(C14:C16)</f>
        <v>0</v>
      </c>
      <c r="D13" s="29" t="str">
        <f t="shared" si="0"/>
        <v/>
      </c>
      <c r="E13" s="35" t="s">
        <v>1811</v>
      </c>
      <c r="F13" s="34">
        <f>SUM(F14:F16)</f>
        <v>0.9504</v>
      </c>
      <c r="G13" s="34">
        <f>SUM(G14:G16)</f>
        <v>0</v>
      </c>
      <c r="H13" s="29">
        <f t="shared" si="1"/>
        <v>0</v>
      </c>
    </row>
    <row r="14" s="15" customFormat="1" ht="27" customHeight="1" spans="1:8">
      <c r="A14" s="36" t="s">
        <v>1812</v>
      </c>
      <c r="B14" s="33"/>
      <c r="C14" s="33"/>
      <c r="D14" s="29" t="str">
        <f t="shared" si="0"/>
        <v/>
      </c>
      <c r="E14" s="36" t="s">
        <v>1813</v>
      </c>
      <c r="F14" s="34"/>
      <c r="G14" s="34"/>
      <c r="H14" s="29" t="str">
        <f t="shared" si="1"/>
        <v/>
      </c>
    </row>
    <row r="15" s="15" customFormat="1" ht="27" customHeight="1" spans="1:8">
      <c r="A15" s="36" t="s">
        <v>1814</v>
      </c>
      <c r="B15" s="33"/>
      <c r="C15" s="33"/>
      <c r="D15" s="29" t="str">
        <f t="shared" si="0"/>
        <v/>
      </c>
      <c r="E15" s="36" t="s">
        <v>1815</v>
      </c>
      <c r="F15" s="34"/>
      <c r="G15" s="34"/>
      <c r="H15" s="29" t="str">
        <f t="shared" si="1"/>
        <v/>
      </c>
    </row>
    <row r="16" s="15" customFormat="1" ht="27" customHeight="1" spans="1:8">
      <c r="A16" s="36" t="s">
        <v>1816</v>
      </c>
      <c r="B16" s="33"/>
      <c r="C16" s="33"/>
      <c r="D16" s="29" t="str">
        <f t="shared" si="0"/>
        <v/>
      </c>
      <c r="E16" s="36" t="s">
        <v>1817</v>
      </c>
      <c r="F16" s="34">
        <v>0.9504</v>
      </c>
      <c r="G16" s="34"/>
      <c r="H16" s="29">
        <f t="shared" si="1"/>
        <v>0</v>
      </c>
    </row>
    <row r="17" s="15" customFormat="1" ht="27" customHeight="1" spans="1:8">
      <c r="A17" s="25" t="s">
        <v>1615</v>
      </c>
      <c r="B17" s="33">
        <f>B12+B13</f>
        <v>2.9844</v>
      </c>
      <c r="C17" s="33">
        <f>C12+C13</f>
        <v>6</v>
      </c>
      <c r="D17" s="29">
        <f t="shared" si="0"/>
        <v>201.045436268597</v>
      </c>
      <c r="E17" s="25" t="s">
        <v>1616</v>
      </c>
      <c r="F17" s="34">
        <f>F12+F13</f>
        <v>2.9844</v>
      </c>
      <c r="G17" s="34">
        <f>G12+G13</f>
        <v>6</v>
      </c>
      <c r="H17" s="29">
        <f t="shared" si="1"/>
        <v>201.045436268597</v>
      </c>
    </row>
    <row r="18" s="15" customFormat="1" ht="20.1" customHeight="1" spans="1:8">
      <c r="A18" s="37"/>
      <c r="B18" s="17"/>
      <c r="C18" s="17"/>
      <c r="D18" s="17"/>
      <c r="E18" s="17"/>
      <c r="F18" s="18"/>
      <c r="G18" s="18"/>
      <c r="H18" s="17"/>
    </row>
    <row r="19" s="15" customFormat="1" ht="20.1" customHeight="1" spans="1:8">
      <c r="A19" s="17"/>
      <c r="B19" s="17"/>
      <c r="C19" s="17"/>
      <c r="D19" s="17"/>
      <c r="E19" s="17"/>
      <c r="F19" s="18"/>
      <c r="G19" s="18"/>
      <c r="H19" s="17"/>
    </row>
    <row r="20" s="15" customFormat="1" ht="20.1" customHeight="1" spans="1:8">
      <c r="A20" s="17"/>
      <c r="B20" s="17"/>
      <c r="C20" s="17"/>
      <c r="D20" s="17"/>
      <c r="E20" s="17"/>
      <c r="F20" s="18"/>
      <c r="G20" s="18"/>
      <c r="H20" s="17"/>
    </row>
    <row r="21" s="15" customFormat="1" ht="20.1" customHeight="1" spans="1:8">
      <c r="A21" s="17"/>
      <c r="B21" s="17"/>
      <c r="C21" s="17"/>
      <c r="D21" s="17"/>
      <c r="E21" s="17"/>
      <c r="F21" s="18"/>
      <c r="G21" s="18"/>
      <c r="H21" s="17"/>
    </row>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s="16" customFormat="1" ht="20.1" customHeight="1" spans="1:8">
      <c r="A36" s="17"/>
      <c r="B36" s="17"/>
      <c r="C36" s="17"/>
      <c r="D36" s="17"/>
      <c r="E36" s="17"/>
      <c r="F36" s="18"/>
      <c r="G36" s="18"/>
      <c r="H36" s="17"/>
    </row>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sheetData>
  <mergeCells count="3">
    <mergeCell ref="A2:H2"/>
    <mergeCell ref="A4:D4"/>
    <mergeCell ref="E4:H4"/>
  </mergeCells>
  <conditionalFormatting sqref="D6:D17">
    <cfRule type="expression" dxfId="0" priority="3" stopIfTrue="1">
      <formula>含公式的单元格</formula>
    </cfRule>
  </conditionalFormatting>
  <conditionalFormatting sqref="H6:H17">
    <cfRule type="expression" dxfId="0" priority="1" stopIfTrue="1">
      <formula>含公式的单元格</formula>
    </cfRule>
  </conditionalFormatting>
  <printOptions horizontalCentered="1"/>
  <pageMargins left="0.511811023622047" right="0.511811023622047"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tabSelected="1" workbookViewId="0">
      <selection activeCell="G7" sqref="G7"/>
    </sheetView>
  </sheetViews>
  <sheetFormatPr defaultColWidth="13.6296296296296" defaultRowHeight="18.6" customHeight="1"/>
  <cols>
    <col min="1" max="1" width="5.5" style="8" customWidth="1"/>
    <col min="2" max="2" width="19.5" customWidth="1"/>
    <col min="3" max="3" width="41.1296296296296" customWidth="1"/>
    <col min="4" max="4" width="13.8796296296296" customWidth="1"/>
    <col min="5" max="5" width="11.6296296296296" customWidth="1"/>
    <col min="6" max="7" width="11.8796296296296" customWidth="1"/>
    <col min="8" max="8" width="16.3796296296296" customWidth="1"/>
  </cols>
  <sheetData>
    <row r="1" customHeight="1" spans="2:2">
      <c r="B1" t="s">
        <v>1818</v>
      </c>
    </row>
    <row r="2" ht="33" customHeight="1" spans="1:10">
      <c r="A2" s="9" t="s">
        <v>1819</v>
      </c>
      <c r="B2" s="9"/>
      <c r="C2" s="9"/>
      <c r="D2" s="9"/>
      <c r="E2" s="9"/>
      <c r="F2" s="9"/>
      <c r="G2" s="9"/>
      <c r="H2" s="9"/>
      <c r="I2" s="14"/>
      <c r="J2" s="14"/>
    </row>
    <row r="3" customHeight="1" spans="8:8">
      <c r="H3" s="10" t="s">
        <v>3</v>
      </c>
    </row>
    <row r="4" ht="19.9" customHeight="1" spans="1:8">
      <c r="A4" s="3" t="s">
        <v>4</v>
      </c>
      <c r="B4" s="3" t="s">
        <v>35</v>
      </c>
      <c r="C4" s="3" t="s">
        <v>1710</v>
      </c>
      <c r="D4" s="3" t="s">
        <v>1712</v>
      </c>
      <c r="E4" s="3"/>
      <c r="F4" s="3"/>
      <c r="G4" s="3"/>
      <c r="H4" s="11" t="s">
        <v>9</v>
      </c>
    </row>
    <row r="5" ht="27" customHeight="1" spans="1:8">
      <c r="A5" s="3"/>
      <c r="B5" s="3"/>
      <c r="C5" s="3"/>
      <c r="D5" s="3" t="s">
        <v>1654</v>
      </c>
      <c r="E5" s="3" t="s">
        <v>1713</v>
      </c>
      <c r="F5" s="3" t="s">
        <v>1715</v>
      </c>
      <c r="G5" s="3" t="s">
        <v>1717</v>
      </c>
      <c r="H5" s="12"/>
    </row>
    <row r="6" ht="30" customHeight="1" spans="1:8">
      <c r="A6" s="3"/>
      <c r="B6" s="3" t="s">
        <v>1657</v>
      </c>
      <c r="C6" s="13"/>
      <c r="D6" s="3">
        <f>SUM(E6:G6)</f>
        <v>6</v>
      </c>
      <c r="E6" s="13">
        <v>6</v>
      </c>
      <c r="F6" s="13"/>
      <c r="G6" s="13"/>
      <c r="H6" s="13"/>
    </row>
    <row r="7" ht="30" customHeight="1" spans="1:8">
      <c r="A7" s="3">
        <v>1</v>
      </c>
      <c r="B7" s="13" t="s">
        <v>1820</v>
      </c>
      <c r="C7" s="13" t="s">
        <v>1821</v>
      </c>
      <c r="D7" s="3">
        <v>6</v>
      </c>
      <c r="E7" s="13">
        <v>6</v>
      </c>
      <c r="F7" s="13"/>
      <c r="G7" s="13"/>
      <c r="H7" s="13"/>
    </row>
    <row r="8" ht="30" customHeight="1" spans="1:8">
      <c r="A8" s="3">
        <v>2</v>
      </c>
      <c r="B8" s="13"/>
      <c r="C8" s="13"/>
      <c r="D8" s="3"/>
      <c r="E8" s="13"/>
      <c r="F8" s="13"/>
      <c r="G8" s="13"/>
      <c r="H8" s="13"/>
    </row>
    <row r="9" ht="30" customHeight="1" spans="1:8">
      <c r="A9" s="3">
        <v>3</v>
      </c>
      <c r="B9" s="13"/>
      <c r="C9" s="13"/>
      <c r="D9" s="3"/>
      <c r="E9" s="13"/>
      <c r="F9" s="13"/>
      <c r="G9" s="13"/>
      <c r="H9" s="13"/>
    </row>
    <row r="10" ht="30" customHeight="1" spans="1:8">
      <c r="A10" s="3">
        <v>4</v>
      </c>
      <c r="B10" s="13"/>
      <c r="C10" s="13"/>
      <c r="D10" s="3"/>
      <c r="E10" s="13"/>
      <c r="F10" s="13"/>
      <c r="G10" s="13"/>
      <c r="H10" s="13"/>
    </row>
    <row r="11" ht="30" customHeight="1" spans="1:8">
      <c r="A11" s="3">
        <v>5</v>
      </c>
      <c r="B11" s="13"/>
      <c r="C11" s="13"/>
      <c r="D11" s="3"/>
      <c r="E11" s="13"/>
      <c r="F11" s="13"/>
      <c r="G11" s="13"/>
      <c r="H11" s="13"/>
    </row>
    <row r="12" ht="30" customHeight="1" spans="1:8">
      <c r="A12" s="3">
        <v>6</v>
      </c>
      <c r="B12" s="13"/>
      <c r="C12" s="13"/>
      <c r="D12" s="3"/>
      <c r="E12" s="13"/>
      <c r="F12" s="13"/>
      <c r="G12" s="13"/>
      <c r="H12" s="13"/>
    </row>
    <row r="13" ht="30" customHeight="1" spans="1:8">
      <c r="A13" s="3">
        <v>7</v>
      </c>
      <c r="B13" s="13"/>
      <c r="C13" s="13"/>
      <c r="D13" s="3"/>
      <c r="E13" s="13"/>
      <c r="F13" s="13"/>
      <c r="G13" s="13"/>
      <c r="H13" s="13"/>
    </row>
    <row r="14" ht="30" customHeight="1" spans="1:8">
      <c r="A14" s="3">
        <v>8</v>
      </c>
      <c r="B14" s="13"/>
      <c r="C14" s="13"/>
      <c r="D14" s="3"/>
      <c r="E14" s="13"/>
      <c r="F14" s="13"/>
      <c r="G14" s="13"/>
      <c r="H14" s="13"/>
    </row>
    <row r="15" ht="30" customHeight="1" spans="1:8">
      <c r="A15" s="3">
        <v>9</v>
      </c>
      <c r="B15" s="13"/>
      <c r="C15" s="13"/>
      <c r="D15" s="3"/>
      <c r="E15" s="13"/>
      <c r="F15" s="13"/>
      <c r="G15" s="13"/>
      <c r="H15" s="13"/>
    </row>
    <row r="16" ht="30" customHeight="1" spans="1:8">
      <c r="A16" s="3">
        <v>10</v>
      </c>
      <c r="B16" s="13"/>
      <c r="C16" s="13"/>
      <c r="D16" s="3"/>
      <c r="E16" s="13"/>
      <c r="F16" s="13"/>
      <c r="G16" s="13"/>
      <c r="H16" s="13"/>
    </row>
    <row r="17" ht="30" customHeight="1" spans="1:8">
      <c r="A17" s="3">
        <v>11</v>
      </c>
      <c r="B17" s="13"/>
      <c r="C17" s="13"/>
      <c r="D17" s="3"/>
      <c r="E17" s="13"/>
      <c r="F17" s="13"/>
      <c r="G17" s="13"/>
      <c r="H17" s="13"/>
    </row>
    <row r="18" ht="30" customHeight="1" spans="1:8">
      <c r="A18" s="3">
        <v>12</v>
      </c>
      <c r="B18" s="13"/>
      <c r="C18" s="13"/>
      <c r="D18" s="3"/>
      <c r="E18" s="13"/>
      <c r="F18" s="13"/>
      <c r="G18" s="13"/>
      <c r="H18" s="13"/>
    </row>
    <row r="19" ht="30" customHeight="1" spans="1:8">
      <c r="A19" s="3">
        <v>13</v>
      </c>
      <c r="B19" s="13"/>
      <c r="C19" s="13"/>
      <c r="D19" s="3"/>
      <c r="E19" s="13"/>
      <c r="F19" s="13"/>
      <c r="G19" s="13"/>
      <c r="H19" s="13"/>
    </row>
    <row r="20" ht="30" customHeight="1" spans="1:8">
      <c r="A20" s="3">
        <v>14</v>
      </c>
      <c r="B20" s="13"/>
      <c r="C20" s="13"/>
      <c r="D20" s="3"/>
      <c r="E20" s="13"/>
      <c r="F20" s="13"/>
      <c r="G20" s="13"/>
      <c r="H20" s="13"/>
    </row>
    <row r="21" ht="30" customHeight="1" spans="1:8">
      <c r="A21" s="3">
        <v>15</v>
      </c>
      <c r="B21" s="13"/>
      <c r="C21" s="13"/>
      <c r="D21" s="3"/>
      <c r="E21" s="13"/>
      <c r="F21" s="13"/>
      <c r="G21" s="13"/>
      <c r="H21" s="13"/>
    </row>
    <row r="22" ht="30" customHeight="1" spans="1:8">
      <c r="A22" s="3">
        <v>16</v>
      </c>
      <c r="B22" s="13"/>
      <c r="C22" s="13"/>
      <c r="D22" s="3"/>
      <c r="E22" s="13"/>
      <c r="F22" s="13"/>
      <c r="G22" s="13"/>
      <c r="H22" s="13"/>
    </row>
  </sheetData>
  <mergeCells count="6">
    <mergeCell ref="A2:H2"/>
    <mergeCell ref="D4:G4"/>
    <mergeCell ref="A4:A5"/>
    <mergeCell ref="B4:B5"/>
    <mergeCell ref="C4:C5"/>
    <mergeCell ref="H4:H5"/>
  </mergeCells>
  <pageMargins left="0.708661417322835" right="0.708661417322835" top="0.748031496062992" bottom="0.748031496062992"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topLeftCell="A22" workbookViewId="0">
      <selection activeCell="F5" sqref="F5"/>
    </sheetView>
  </sheetViews>
  <sheetFormatPr defaultColWidth="11.8796296296296" defaultRowHeight="20.45" customHeight="1" outlineLevelCol="4"/>
  <cols>
    <col min="1" max="1" width="9.75" customWidth="1"/>
    <col min="2" max="2" width="24.25" style="1" customWidth="1"/>
    <col min="3" max="3" width="11.1296296296296" customWidth="1"/>
    <col min="4" max="4" width="32.3796296296296" customWidth="1"/>
    <col min="5" max="5" width="7.37962962962963" customWidth="1"/>
  </cols>
  <sheetData>
    <row r="1" ht="27.75" customHeight="1" spans="1:5">
      <c r="A1" s="2" t="s">
        <v>1822</v>
      </c>
      <c r="B1" s="2"/>
      <c r="C1" s="2"/>
      <c r="D1" s="2"/>
      <c r="E1" s="2"/>
    </row>
    <row r="2" ht="20.25" customHeight="1" spans="1:5">
      <c r="A2" s="3" t="s">
        <v>4</v>
      </c>
      <c r="B2" s="3" t="s">
        <v>1614</v>
      </c>
      <c r="C2" s="3" t="s">
        <v>1823</v>
      </c>
      <c r="D2" s="3" t="s">
        <v>1824</v>
      </c>
      <c r="E2" s="3" t="s">
        <v>9</v>
      </c>
    </row>
    <row r="3" ht="18.75" customHeight="1" spans="1:5">
      <c r="A3" s="3"/>
      <c r="B3" s="4" t="s">
        <v>1825</v>
      </c>
      <c r="C3" s="3">
        <f>SUM(C4:C6)</f>
        <v>55</v>
      </c>
      <c r="D3" s="3"/>
      <c r="E3" s="3"/>
    </row>
    <row r="4" ht="48" customHeight="1" spans="1:5">
      <c r="A4" s="3">
        <v>1</v>
      </c>
      <c r="B4" s="4" t="s">
        <v>1826</v>
      </c>
      <c r="C4" s="3">
        <v>43</v>
      </c>
      <c r="D4" s="5" t="s">
        <v>1827</v>
      </c>
      <c r="E4" s="3"/>
    </row>
    <row r="5" ht="20.1" customHeight="1" spans="1:5">
      <c r="A5" s="3">
        <v>2</v>
      </c>
      <c r="B5" s="4" t="s">
        <v>1828</v>
      </c>
      <c r="C5" s="3"/>
      <c r="D5" s="3">
        <v>2080599</v>
      </c>
      <c r="E5" s="3"/>
    </row>
    <row r="6" ht="20.1" customHeight="1" spans="1:5">
      <c r="A6" s="3">
        <v>3</v>
      </c>
      <c r="B6" s="4" t="s">
        <v>1829</v>
      </c>
      <c r="C6" s="3">
        <v>12</v>
      </c>
      <c r="D6" s="3">
        <v>2080599</v>
      </c>
      <c r="E6" s="3"/>
    </row>
    <row r="7" ht="20.1" customHeight="1" spans="1:5">
      <c r="A7" s="3"/>
      <c r="B7" s="4" t="s">
        <v>1830</v>
      </c>
      <c r="C7" s="3">
        <f>SUM(C8:C9)</f>
        <v>42</v>
      </c>
      <c r="D7" s="3"/>
      <c r="E7" s="3"/>
    </row>
    <row r="8" ht="20.1" customHeight="1" spans="1:5">
      <c r="A8" s="3">
        <v>4</v>
      </c>
      <c r="B8" s="4" t="s">
        <v>1831</v>
      </c>
      <c r="C8" s="3">
        <v>19</v>
      </c>
      <c r="D8" s="3">
        <v>2010301</v>
      </c>
      <c r="E8" s="3"/>
    </row>
    <row r="9" ht="53.1" customHeight="1" spans="1:5">
      <c r="A9" s="3">
        <v>5</v>
      </c>
      <c r="B9" s="4" t="s">
        <v>1832</v>
      </c>
      <c r="C9" s="3">
        <v>23</v>
      </c>
      <c r="D9" s="5" t="s">
        <v>1833</v>
      </c>
      <c r="E9" s="3"/>
    </row>
    <row r="10" ht="20.1" customHeight="1" spans="1:5">
      <c r="A10" s="3"/>
      <c r="B10" s="4" t="s">
        <v>1834</v>
      </c>
      <c r="C10" s="3">
        <f>SUM(C11:C13)</f>
        <v>7</v>
      </c>
      <c r="D10" s="3"/>
      <c r="E10" s="3"/>
    </row>
    <row r="11" ht="20.1" customHeight="1" spans="1:5">
      <c r="A11" s="3">
        <v>6</v>
      </c>
      <c r="B11" s="4" t="s">
        <v>1835</v>
      </c>
      <c r="C11" s="3">
        <v>6</v>
      </c>
      <c r="D11" s="3">
        <v>2010301</v>
      </c>
      <c r="E11" s="3"/>
    </row>
    <row r="12" ht="20.1" customHeight="1" spans="1:5">
      <c r="A12" s="3">
        <v>7</v>
      </c>
      <c r="B12" s="4" t="s">
        <v>1836</v>
      </c>
      <c r="C12" s="3">
        <v>1</v>
      </c>
      <c r="D12" s="3">
        <v>2130152</v>
      </c>
      <c r="E12" s="3"/>
    </row>
    <row r="13" ht="20.1" customHeight="1" spans="1:5">
      <c r="A13" s="3">
        <v>8</v>
      </c>
      <c r="B13" s="4" t="s">
        <v>1837</v>
      </c>
      <c r="C13" s="3"/>
      <c r="D13" s="3"/>
      <c r="E13" s="3"/>
    </row>
    <row r="14" ht="20.1" customHeight="1" spans="1:5">
      <c r="A14" s="3"/>
      <c r="B14" s="4" t="s">
        <v>1838</v>
      </c>
      <c r="C14" s="3">
        <f>SUM(C15:C29)</f>
        <v>239</v>
      </c>
      <c r="D14" s="3"/>
      <c r="E14" s="3"/>
    </row>
    <row r="15" ht="20.1" customHeight="1" spans="1:5">
      <c r="A15" s="3">
        <v>9</v>
      </c>
      <c r="B15" s="4" t="s">
        <v>1839</v>
      </c>
      <c r="C15" s="6">
        <v>36</v>
      </c>
      <c r="D15" s="3">
        <v>2080803</v>
      </c>
      <c r="E15" s="3"/>
    </row>
    <row r="16" ht="20.1" customHeight="1" spans="1:5">
      <c r="A16" s="3">
        <v>10</v>
      </c>
      <c r="B16" s="4" t="s">
        <v>1787</v>
      </c>
      <c r="C16" s="6">
        <v>28</v>
      </c>
      <c r="D16" s="3">
        <v>2080806</v>
      </c>
      <c r="E16" s="3"/>
    </row>
    <row r="17" ht="20.1" customHeight="1" spans="1:5">
      <c r="A17" s="3">
        <v>11</v>
      </c>
      <c r="B17" s="4" t="s">
        <v>1840</v>
      </c>
      <c r="C17" s="7">
        <v>1</v>
      </c>
      <c r="D17" s="3">
        <v>2080801</v>
      </c>
      <c r="E17" s="3"/>
    </row>
    <row r="18" ht="20.1" customHeight="1" spans="1:5">
      <c r="A18" s="3">
        <v>12</v>
      </c>
      <c r="B18" s="4" t="s">
        <v>1841</v>
      </c>
      <c r="C18" s="7">
        <v>23</v>
      </c>
      <c r="D18" s="3">
        <v>2080803</v>
      </c>
      <c r="E18" s="3"/>
    </row>
    <row r="19" ht="20.1" customHeight="1" spans="1:5">
      <c r="A19" s="3">
        <v>13</v>
      </c>
      <c r="B19" s="4" t="s">
        <v>1842</v>
      </c>
      <c r="C19" s="6">
        <v>4</v>
      </c>
      <c r="D19" s="3">
        <v>2080802</v>
      </c>
      <c r="E19" s="3"/>
    </row>
    <row r="20" ht="20.1" customHeight="1" spans="1:5">
      <c r="A20" s="3">
        <v>14</v>
      </c>
      <c r="B20" s="4" t="s">
        <v>1843</v>
      </c>
      <c r="C20" s="6">
        <v>4</v>
      </c>
      <c r="D20" s="3">
        <v>2080802</v>
      </c>
      <c r="E20" s="3"/>
    </row>
    <row r="21" ht="20.1" customHeight="1" spans="1:5">
      <c r="A21" s="3">
        <v>15</v>
      </c>
      <c r="B21" s="4" t="s">
        <v>1844</v>
      </c>
      <c r="C21" s="6">
        <v>1</v>
      </c>
      <c r="D21" s="3">
        <v>2080803</v>
      </c>
      <c r="E21" s="3"/>
    </row>
    <row r="22" ht="20.1" customHeight="1" spans="1:5">
      <c r="A22" s="3">
        <v>16</v>
      </c>
      <c r="B22" s="4" t="s">
        <v>1845</v>
      </c>
      <c r="C22" s="6"/>
      <c r="D22" s="3"/>
      <c r="E22" s="3"/>
    </row>
    <row r="23" ht="20.1" customHeight="1" spans="1:5">
      <c r="A23" s="3">
        <v>17</v>
      </c>
      <c r="B23" s="4" t="s">
        <v>1846</v>
      </c>
      <c r="C23" s="6"/>
      <c r="D23" s="3"/>
      <c r="E23" s="3"/>
    </row>
    <row r="24" ht="20.1" customHeight="1" spans="1:5">
      <c r="A24" s="3">
        <v>18</v>
      </c>
      <c r="B24" s="4" t="s">
        <v>1784</v>
      </c>
      <c r="C24" s="6">
        <v>2</v>
      </c>
      <c r="D24" s="3">
        <v>2080803</v>
      </c>
      <c r="E24" s="3"/>
    </row>
    <row r="25" ht="20.1" customHeight="1" spans="1:5">
      <c r="A25" s="3">
        <v>19</v>
      </c>
      <c r="B25" s="4" t="s">
        <v>1847</v>
      </c>
      <c r="C25" s="6"/>
      <c r="D25" s="3"/>
      <c r="E25" s="3"/>
    </row>
    <row r="26" ht="20.1" customHeight="1" spans="1:5">
      <c r="A26" s="3">
        <v>20</v>
      </c>
      <c r="B26" s="4" t="s">
        <v>1848</v>
      </c>
      <c r="C26" s="6"/>
      <c r="D26" s="3"/>
      <c r="E26" s="3"/>
    </row>
    <row r="27" ht="20.1" customHeight="1" spans="1:5">
      <c r="A27" s="3">
        <v>21</v>
      </c>
      <c r="B27" s="4" t="s">
        <v>1849</v>
      </c>
      <c r="C27" s="6">
        <v>2</v>
      </c>
      <c r="D27" s="3">
        <v>2080801</v>
      </c>
      <c r="E27" s="3"/>
    </row>
    <row r="28" ht="20.1" customHeight="1" spans="1:5">
      <c r="A28" s="3">
        <v>22</v>
      </c>
      <c r="B28" s="4" t="s">
        <v>1791</v>
      </c>
      <c r="C28" s="6">
        <v>5</v>
      </c>
      <c r="D28" s="3">
        <v>2081001</v>
      </c>
      <c r="E28" s="3"/>
    </row>
    <row r="29" ht="20.1" customHeight="1" spans="1:5">
      <c r="A29" s="3">
        <v>23</v>
      </c>
      <c r="B29" s="4" t="s">
        <v>1850</v>
      </c>
      <c r="C29" s="6">
        <v>133</v>
      </c>
      <c r="D29" s="3">
        <v>2082102</v>
      </c>
      <c r="E29" s="3"/>
    </row>
    <row r="30" ht="20.1" customHeight="1" spans="1:5">
      <c r="A30" s="3">
        <v>24</v>
      </c>
      <c r="B30" s="4" t="s">
        <v>1793</v>
      </c>
      <c r="C30" s="6">
        <v>3</v>
      </c>
      <c r="D30" s="3">
        <v>2080803</v>
      </c>
      <c r="E30" s="3"/>
    </row>
    <row r="31" ht="20.1" customHeight="1" spans="1:5">
      <c r="A31" s="3"/>
      <c r="B31" s="4" t="s">
        <v>1851</v>
      </c>
      <c r="C31" s="6">
        <f>SUM(C32:C38)</f>
        <v>178</v>
      </c>
      <c r="D31" s="3"/>
      <c r="E31" s="3"/>
    </row>
    <row r="32" ht="20.1" customHeight="1" spans="1:5">
      <c r="A32" s="3">
        <v>25</v>
      </c>
      <c r="B32" s="4" t="s">
        <v>1852</v>
      </c>
      <c r="C32" s="3">
        <v>6</v>
      </c>
      <c r="D32" s="3"/>
      <c r="E32" s="3"/>
    </row>
    <row r="33" ht="20.1" customHeight="1" spans="1:5">
      <c r="A33" s="3">
        <v>26</v>
      </c>
      <c r="B33" s="4" t="s">
        <v>1853</v>
      </c>
      <c r="C33" s="3">
        <v>1</v>
      </c>
      <c r="D33" s="3"/>
      <c r="E33" s="3"/>
    </row>
    <row r="34" ht="20.1" customHeight="1" spans="1:5">
      <c r="A34" s="3">
        <v>27</v>
      </c>
      <c r="B34" s="4" t="s">
        <v>1854</v>
      </c>
      <c r="C34" s="3">
        <v>29</v>
      </c>
      <c r="D34" s="3" t="s">
        <v>1855</v>
      </c>
      <c r="E34" s="3"/>
    </row>
    <row r="35" ht="20.1" customHeight="1" spans="1:5">
      <c r="A35" s="3">
        <v>28</v>
      </c>
      <c r="B35" s="4" t="s">
        <v>1856</v>
      </c>
      <c r="C35" s="3">
        <v>66</v>
      </c>
      <c r="D35" s="3" t="s">
        <v>1855</v>
      </c>
      <c r="E35" s="3"/>
    </row>
    <row r="36" ht="20.1" customHeight="1" spans="1:5">
      <c r="A36" s="3">
        <v>29</v>
      </c>
      <c r="B36" s="4" t="s">
        <v>1762</v>
      </c>
      <c r="C36" s="3">
        <v>7</v>
      </c>
      <c r="D36" s="3" t="s">
        <v>1855</v>
      </c>
      <c r="E36" s="3"/>
    </row>
    <row r="37" ht="20.1" customHeight="1" spans="1:5">
      <c r="A37" s="3">
        <v>30</v>
      </c>
      <c r="B37" s="4" t="s">
        <v>1759</v>
      </c>
      <c r="C37" s="3">
        <v>7</v>
      </c>
      <c r="D37" s="3">
        <v>2080208</v>
      </c>
      <c r="E37" s="3"/>
    </row>
    <row r="38" ht="20.1" customHeight="1" spans="1:5">
      <c r="A38" s="3">
        <v>31</v>
      </c>
      <c r="B38" s="4" t="s">
        <v>1770</v>
      </c>
      <c r="C38" s="3">
        <v>62</v>
      </c>
      <c r="D38" s="3">
        <v>2013299</v>
      </c>
      <c r="E38" s="3"/>
    </row>
  </sheetData>
  <mergeCells count="1">
    <mergeCell ref="A1:E1"/>
  </mergeCells>
  <pageMargins left="0.708661417322835" right="0.708661417322835" top="0.34" bottom="0.47" header="0.17" footer="0.31496062992126"/>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arrUserId title="区域229" rangeCreator="" othersAccessPermission="edit"/>
    <arrUserId title="区域227" rangeCreator="" othersAccessPermission="edit"/>
    <arrUserId title="区域226" rangeCreator="" othersAccessPermission="edit"/>
    <arrUserId title="区域225" rangeCreator="" othersAccessPermission="edit"/>
    <arrUserId title="区域224" rangeCreator="" othersAccessPermission="edit"/>
    <arrUserId title="区域223" rangeCreator="" othersAccessPermission="edit"/>
    <arrUserId title="区域216" rangeCreator="" othersAccessPermission="edit"/>
    <arrUserId title="区域215" rangeCreator="" othersAccessPermission="edit"/>
    <arrUserId title="区域214" rangeCreator="" othersAccessPermission="edit"/>
    <arrUserId title="区域213" rangeCreator="" othersAccessPermission="edit"/>
    <arrUserId title="区域207" rangeCreator="" othersAccessPermission="edit"/>
    <arrUserId title="区域206" rangeCreator="" othersAccessPermission="edit"/>
    <arrUserId title="区域199" rangeCreator="" othersAccessPermission="edit"/>
    <arrUserId title="区域198" rangeCreator="" othersAccessPermission="edit"/>
    <arrUserId title="区域197" rangeCreator="" othersAccessPermission="edit"/>
    <arrUserId title="区域196" rangeCreator="" othersAccessPermission="edit"/>
    <arrUserId title="区域194" rangeCreator="" othersAccessPermission="edit"/>
    <arrUserId title="区域189" rangeCreator="" othersAccessPermission="edit"/>
    <arrUserId title="区域188" rangeCreator="" othersAccessPermission="edit"/>
    <arrUserId title="区域175" rangeCreator="" othersAccessPermission="edit"/>
    <arrUserId title="区域174" rangeCreator="" othersAccessPermission="edit"/>
    <arrUserId title="区域173" rangeCreator="" othersAccessPermission="edit"/>
    <arrUserId title="区域163" rangeCreator="" othersAccessPermission="edit"/>
    <arrUserId title="区域162" rangeCreator="" othersAccessPermission="edit"/>
    <arrUserId title="区域159" rangeCreator="" othersAccessPermission="edit"/>
    <arrUserId title="区域141" rangeCreator="" othersAccessPermission="edit"/>
    <arrUserId title="区域140" rangeCreator="" othersAccessPermission="edit"/>
    <arrUserId title="区域139" rangeCreator="" othersAccessPermission="edit"/>
    <arrUserId title="区域138" rangeCreator="" othersAccessPermission="edit"/>
    <arrUserId title="区域137" rangeCreator="" othersAccessPermission="edit"/>
    <arrUserId title="区域136" rangeCreator="" othersAccessPermission="edit"/>
    <arrUserId title="区域135" rangeCreator="" othersAccessPermission="edit"/>
    <arrUserId title="区域127" rangeCreator="" othersAccessPermission="edit"/>
    <arrUserId title="区域126" rangeCreator="" othersAccessPermission="edit"/>
    <arrUserId title="区域125" rangeCreator="" othersAccessPermission="edit"/>
    <arrUserId title="区域124" rangeCreator="" othersAccessPermission="edit"/>
    <arrUserId title="区域123" rangeCreator="" othersAccessPermission="edit"/>
    <arrUserId title="区域122" rangeCreator="" othersAccessPermission="edit"/>
    <arrUserId title="区域121" rangeCreator="" othersAccessPermission="edit"/>
    <arrUserId title="区域120" rangeCreator="" othersAccessPermission="edit"/>
    <arrUserId title="区域119" rangeCreator="" othersAccessPermission="edit"/>
    <arrUserId title="区域95" rangeCreator="" othersAccessPermission="edit"/>
    <arrUserId title="区域94" rangeCreator="" othersAccessPermission="edit"/>
    <arrUserId title="区域93" rangeCreator="" othersAccessPermission="edit"/>
    <arrUserId title="区域92" rangeCreator="" othersAccessPermission="edit"/>
    <arrUserId title="区域91" rangeCreator="" othersAccessPermission="edit"/>
    <arrUserId title="区域90" rangeCreator="" othersAccessPermission="edit"/>
    <arrUserId title="区域84" rangeCreator="" othersAccessPermission="edit"/>
    <arrUserId title="区域83" rangeCreator="" othersAccessPermission="edit"/>
    <arrUserId title="区域82" rangeCreator="" othersAccessPermission="edit"/>
    <arrUserId title="区域81" rangeCreator="" othersAccessPermission="edit"/>
    <arrUserId title="区域73" rangeCreator="" othersAccessPermission="edit"/>
    <arrUserId title="区域72" rangeCreator="" othersAccessPermission="edit"/>
    <arrUserId title="区域70" rangeCreator="" othersAccessPermission="edit"/>
    <arrUserId title="区域69" rangeCreator="" othersAccessPermission="edit"/>
    <arrUserId title="区域68" rangeCreator="" othersAccessPermission="edit"/>
    <arrUserId title="区域60" rangeCreator="" othersAccessPermission="edit"/>
    <arrUserId title="区域59" rangeCreator="" othersAccessPermission="edit"/>
    <arrUserId title="区域58" rangeCreator="" othersAccessPermission="edit"/>
    <arrUserId title="区域57" rangeCreator="" othersAccessPermission="edit"/>
    <arrUserId title="区域56" rangeCreator="" othersAccessPermission="edit"/>
    <arrUserId title="区域55" rangeCreator="" othersAccessPermission="edit"/>
    <arrUserId title="区域48" rangeCreator="" othersAccessPermission="edit"/>
    <arrUserId title="区域47" rangeCreator="" othersAccessPermission="edit"/>
    <arrUserId title="区域46" rangeCreator="" othersAccessPermission="edit"/>
    <arrUserId title="区域45" rangeCreator="" othersAccessPermission="edit"/>
    <arrUserId title="区域35" rangeCreator="" othersAccessPermission="edit"/>
    <arrUserId title="区域34" rangeCreator="" othersAccessPermission="edit"/>
    <arrUserId title="区域33" rangeCreator="" othersAccessPermission="edit"/>
    <arrUserId title="区域32" rangeCreator="" othersAccessPermission="edit"/>
    <arrUserId title="区域31" rangeCreator="" othersAccessPermission="edit"/>
    <arrUserId title="区域30" rangeCreator="" othersAccessPermission="edit"/>
    <arrUserId title="区域29" rangeCreator="" othersAccessPermission="edit"/>
    <arrUserId title="区域28" rangeCreator="" othersAccessPermission="edit"/>
    <arrUserId title="区域21" rangeCreator="" othersAccessPermission="edit"/>
    <arrUserId title="区域20" rangeCreator="" othersAccessPermission="edit"/>
    <arrUserId title="区域19" rangeCreator="" othersAccessPermission="edit"/>
    <arrUserId title="区域18" rangeCreator="" othersAccessPermission="edit"/>
    <arrUserId title="区域17" rangeCreator="" othersAccessPermission="edit"/>
    <arrUserId title="区域11" rangeCreator="" othersAccessPermission="edit"/>
    <arrUserId title="区域9" rangeCreator="" othersAccessPermission="edit"/>
    <arrUserId title="区域5" rangeCreator="" othersAccessPermission="edit"/>
    <arrUserId title="区域4" rangeCreator="" othersAccessPermission="edit"/>
    <arrUserId title="区域3" rangeCreator="" othersAccessPermission="edit"/>
    <arrUserId title="区域2" rangeCreator="" othersAccessPermission="edit"/>
    <arrUserId title="区域1" rangeCreator="" othersAccessPermission="edit"/>
    <arrUserId title="区域6" rangeCreator="" othersAccessPermission="edit"/>
    <arrUserId title="区域7" rangeCreator="" othersAccessPermission="edit"/>
    <arrUserId title="区域8" rangeCreator="" othersAccessPermission="edit"/>
    <arrUserId title="区域12" rangeCreator="" othersAccessPermission="edit"/>
    <arrUserId title="区域13" rangeCreator="" othersAccessPermission="edit"/>
    <arrUserId title="区域14" rangeCreator="" othersAccessPermission="edit"/>
    <arrUserId title="区域15" rangeCreator="" othersAccessPermission="edit"/>
    <arrUserId title="区域16" rangeCreator="" othersAccessPermission="edit"/>
    <arrUserId title="区域22" rangeCreator="" othersAccessPermission="edit"/>
    <arrUserId title="区域23" rangeCreator="" othersAccessPermission="edit"/>
    <arrUserId title="区域24" rangeCreator="" othersAccessPermission="edit"/>
    <arrUserId title="区域25" rangeCreator="" othersAccessPermission="edit"/>
    <arrUserId title="区域26" rangeCreator="" othersAccessPermission="edit"/>
    <arrUserId title="区域27" rangeCreator="" othersAccessPermission="edit"/>
    <arrUserId title="区域36" rangeCreator="" othersAccessPermission="edit"/>
    <arrUserId title="区域37" rangeCreator="" othersAccessPermission="edit"/>
    <arrUserId title="区域38" rangeCreator="" othersAccessPermission="edit"/>
    <arrUserId title="区域39" rangeCreator="" othersAccessPermission="edit"/>
    <arrUserId title="区域40" rangeCreator="" othersAccessPermission="edit"/>
    <arrUserId title="区域41" rangeCreator="" othersAccessPermission="edit"/>
    <arrUserId title="区域42" rangeCreator="" othersAccessPermission="edit"/>
    <arrUserId title="区域43" rangeCreator="" othersAccessPermission="edit"/>
    <arrUserId title="区域44" rangeCreator="" othersAccessPermission="edit"/>
    <arrUserId title="区域49" rangeCreator="" othersAccessPermission="edit"/>
    <arrUserId title="区域50" rangeCreator="" othersAccessPermission="edit"/>
    <arrUserId title="区域51" rangeCreator="" othersAccessPermission="edit"/>
    <arrUserId title="区域52" rangeCreator="" othersAccessPermission="edit"/>
    <arrUserId title="区域53" rangeCreator="" othersAccessPermission="edit"/>
    <arrUserId title="区域54" rangeCreator="" othersAccessPermission="edit"/>
    <arrUserId title="区域61" rangeCreator="" othersAccessPermission="edit"/>
    <arrUserId title="区域62" rangeCreator="" othersAccessPermission="edit"/>
    <arrUserId title="区域63" rangeCreator="" othersAccessPermission="edit"/>
    <arrUserId title="区域64" rangeCreator="" othersAccessPermission="edit"/>
    <arrUserId title="区域65" rangeCreator="" othersAccessPermission="edit"/>
    <arrUserId title="区域66" rangeCreator="" othersAccessPermission="edit"/>
    <arrUserId title="区域67" rangeCreator="" othersAccessPermission="edit"/>
    <arrUserId title="区域74" rangeCreator="" othersAccessPermission="edit"/>
    <arrUserId title="区域75" rangeCreator="" othersAccessPermission="edit"/>
    <arrUserId title="区域76" rangeCreator="" othersAccessPermission="edit"/>
    <arrUserId title="区域78" rangeCreator="" othersAccessPermission="edit"/>
    <arrUserId title="区域85" rangeCreator="" othersAccessPermission="edit"/>
    <arrUserId title="区域86" rangeCreator="" othersAccessPermission="edit"/>
    <arrUserId title="区域87" rangeCreator="" othersAccessPermission="edit"/>
    <arrUserId title="区域88" rangeCreator="" othersAccessPermission="edit"/>
    <arrUserId title="区域89" rangeCreator="" othersAccessPermission="edit"/>
    <arrUserId title="区域98" rangeCreator="" othersAccessPermission="edit"/>
    <arrUserId title="区域99" rangeCreator="" othersAccessPermission="edit"/>
    <arrUserId title="区域100" rangeCreator="" othersAccessPermission="edit"/>
    <arrUserId title="区域101" rangeCreator="" othersAccessPermission="edit"/>
    <arrUserId title="区域102" rangeCreator="" othersAccessPermission="edit"/>
    <arrUserId title="区域105" rangeCreator="" othersAccessPermission="edit"/>
    <arrUserId title="区域115" rangeCreator="" othersAccessPermission="edit"/>
    <arrUserId title="区域116" rangeCreator="" othersAccessPermission="edit"/>
    <arrUserId title="区域117" rangeCreator="" othersAccessPermission="edit"/>
    <arrUserId title="区域118" rangeCreator="" othersAccessPermission="edit"/>
    <arrUserId title="区域128" rangeCreator="" othersAccessPermission="edit"/>
    <arrUserId title="区域129" rangeCreator="" othersAccessPermission="edit"/>
    <arrUserId title="区域130" rangeCreator="" othersAccessPermission="edit"/>
    <arrUserId title="区域131" rangeCreator="" othersAccessPermission="edit"/>
    <arrUserId title="区域132" rangeCreator="" othersAccessPermission="edit"/>
    <arrUserId title="区域133" rangeCreator="" othersAccessPermission="edit"/>
    <arrUserId title="区域134" rangeCreator="" othersAccessPermission="edit"/>
    <arrUserId title="区域144" rangeCreator="" othersAccessPermission="edit"/>
    <arrUserId title="区域145" rangeCreator="" othersAccessPermission="edit"/>
    <arrUserId title="区域146" rangeCreator="" othersAccessPermission="edit"/>
    <arrUserId title="区域147" rangeCreator="" othersAccessPermission="edit"/>
    <arrUserId title="区域148" rangeCreator="" othersAccessPermission="edit"/>
    <arrUserId title="区域149" rangeCreator="" othersAccessPermission="edit"/>
    <arrUserId title="区域160" rangeCreator="" othersAccessPermission="edit"/>
    <arrUserId title="区域161" rangeCreator="" othersAccessPermission="edit"/>
    <arrUserId title="区域164" rangeCreator="" othersAccessPermission="edit"/>
    <arrUserId title="区域165" rangeCreator="" othersAccessPermission="edit"/>
    <arrUserId title="区域166" rangeCreator="" othersAccessPermission="edit"/>
    <arrUserId title="区域172" rangeCreator="" othersAccessPermission="edit"/>
    <arrUserId title="区域176" rangeCreator="" othersAccessPermission="edit"/>
    <arrUserId title="区域177" rangeCreator="" othersAccessPermission="edit"/>
    <arrUserId title="区域178" rangeCreator="" othersAccessPermission="edit"/>
    <arrUserId title="区域190" rangeCreator="" othersAccessPermission="edit"/>
    <arrUserId title="区域191" rangeCreator="" othersAccessPermission="edit"/>
    <arrUserId title="区域192" rangeCreator="" othersAccessPermission="edit"/>
    <arrUserId title="区域193" rangeCreator="" othersAccessPermission="edit"/>
    <arrUserId title="区域200" rangeCreator="" othersAccessPermission="edit"/>
    <arrUserId title="区域201" rangeCreator="" othersAccessPermission="edit"/>
    <arrUserId title="区域202" rangeCreator="" othersAccessPermission="edit"/>
    <arrUserId title="区域203" rangeCreator="" othersAccessPermission="edit"/>
    <arrUserId title="区域204" rangeCreator="" othersAccessPermission="edit"/>
    <arrUserId title="区域208" rangeCreator="" othersAccessPermission="edit"/>
    <arrUserId title="区域209" rangeCreator="" othersAccessPermission="edit"/>
    <arrUserId title="区域210" rangeCreator="" othersAccessPermission="edit"/>
    <arrUserId title="区域211" rangeCreator="" othersAccessPermission="edit"/>
    <arrUserId title="区域212" rangeCreator="" othersAccessPermission="edit"/>
    <arrUserId title="区域222" rangeCreator="" othersAccessPermission="edit"/>
    <arrUserId title="区域228" rangeCreator="" othersAccessPermission="edit"/>
  </rangeList>
  <rangeList sheetStid="3" master=""/>
  <rangeList sheetStid="5" master=""/>
  <rangeList sheetStid="6" master=""/>
  <rangeList sheetStid="7" master=""/>
  <rangeList sheetStid="8" master=""/>
  <rangeList sheetStid="9"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收入表</vt:lpstr>
      <vt:lpstr>支出表</vt:lpstr>
      <vt:lpstr>收支总表</vt:lpstr>
      <vt:lpstr>基本支出明细表</vt:lpstr>
      <vt:lpstr>项目支出明细表</vt:lpstr>
      <vt:lpstr>政府性基金预算收支表</vt:lpstr>
      <vt:lpstr>政府性基金项目支出明细表</vt:lpstr>
      <vt:lpstr>乡镇基本信息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心暖与我安</cp:lastModifiedBy>
  <dcterms:created xsi:type="dcterms:W3CDTF">2006-09-13T11:21:00Z</dcterms:created>
  <dcterms:modified xsi:type="dcterms:W3CDTF">2022-09-01T08:07:24Z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D34BDD44F23948E899E002E9FB30BECA</vt:lpwstr>
  </property>
</Properties>
</file>