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687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<sst xmlns="http://schemas.openxmlformats.org/spreadsheetml/2006/main" count="245" uniqueCount="169">
  <si>
    <t>附件2：表一</t>
  </si>
  <si>
    <r>
      <t>云阳县民政局2017</t>
    </r>
    <r>
      <rPr>
        <b/>
        <sz val="20"/>
        <rFont val="华文中宋"/>
        <family val="0"/>
      </rPr>
      <t>年部门收支预算总表</t>
    </r>
  </si>
  <si>
    <t>单位：万元</t>
  </si>
  <si>
    <t>收  入</t>
  </si>
  <si>
    <t>支  出</t>
  </si>
  <si>
    <t>项  目</t>
  </si>
  <si>
    <t>预算数</t>
  </si>
  <si>
    <t>一、一般预算财政拨款（补助）</t>
  </si>
  <si>
    <t>一、基本支出</t>
  </si>
  <si>
    <t xml:space="preserve">    财力安排</t>
  </si>
  <si>
    <t xml:space="preserve">    工资福利支出</t>
  </si>
  <si>
    <t xml:space="preserve">    非税收入安排</t>
  </si>
  <si>
    <t xml:space="preserve">    商品和服务支出</t>
  </si>
  <si>
    <t>二、基金预算财政拨款（补助）</t>
  </si>
  <si>
    <t xml:space="preserve">    对个人和家庭的补助支出</t>
  </si>
  <si>
    <t>三、预算外收入</t>
  </si>
  <si>
    <t>二、项目支出</t>
  </si>
  <si>
    <t>四、事业收入</t>
  </si>
  <si>
    <t xml:space="preserve">    专项业务费</t>
  </si>
  <si>
    <t xml:space="preserve">    财政专户核拨</t>
  </si>
  <si>
    <t/>
  </si>
  <si>
    <t xml:space="preserve">    对企事业单位的补贴</t>
  </si>
  <si>
    <t xml:space="preserve">    其它事业收入</t>
  </si>
  <si>
    <t xml:space="preserve">    其他资本性支出</t>
  </si>
  <si>
    <t>五、事业单位经营收入</t>
  </si>
  <si>
    <t xml:space="preserve">    其他项目支出 </t>
  </si>
  <si>
    <t>六、其他收入</t>
  </si>
  <si>
    <t>三、事业单位经营支出</t>
  </si>
  <si>
    <t>本  年  收  入  合  计</t>
  </si>
  <si>
    <t>本  年  支  出  合  计</t>
  </si>
  <si>
    <t>七、上年结转、结余</t>
  </si>
  <si>
    <t>四、上缴上级支出</t>
  </si>
  <si>
    <t xml:space="preserve">    财政拨款结转</t>
  </si>
  <si>
    <t xml:space="preserve">    基金结转</t>
  </si>
  <si>
    <t xml:space="preserve">    其他结转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</si>
  <si>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</si>
  <si>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</si>
  <si>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</si>
  <si>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</si>
  <si>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</si>
  <si>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</si>
  <si>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</si>
  <si>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附件2：表二</t>
  </si>
  <si>
    <r>
      <t>云阳县民政局2017</t>
    </r>
    <r>
      <rPr>
        <b/>
        <sz val="20"/>
        <rFont val="华文中宋"/>
        <family val="0"/>
      </rPr>
      <t>年部门收入总表</t>
    </r>
  </si>
  <si>
    <t>科目编码</t>
  </si>
  <si>
    <t>功能科目名称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</si>
  <si>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</si>
  <si>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</si>
  <si>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</si>
  <si>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</si>
  <si>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</si>
  <si>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</si>
  <si>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</si>
  <si>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民政管理事务</t>
  </si>
  <si>
    <t>行政事业单位离退休</t>
  </si>
  <si>
    <t>抚恤</t>
  </si>
  <si>
    <t>退役安置</t>
  </si>
  <si>
    <t>医疗保障</t>
  </si>
  <si>
    <t>213</t>
  </si>
  <si>
    <t>行政单位医疗</t>
  </si>
  <si>
    <t>事业单位医疗</t>
  </si>
  <si>
    <t>社会福利</t>
  </si>
  <si>
    <t>住房改革支出</t>
  </si>
  <si>
    <t>附件2：表三</t>
  </si>
  <si>
    <r>
      <t>云阳县民政局2017</t>
    </r>
    <r>
      <rPr>
        <b/>
        <sz val="20"/>
        <rFont val="华文中宋"/>
        <family val="0"/>
      </rPr>
      <t>年部门支出总表</t>
    </r>
  </si>
  <si>
    <t>科目名称</t>
  </si>
  <si>
    <t>基本支出</t>
  </si>
  <si>
    <t>项目支出</t>
  </si>
  <si>
    <t>上缴上级支出</t>
  </si>
  <si>
    <t>事业单位经营支出</t>
  </si>
  <si>
    <t>对下级单位补助支出</t>
  </si>
  <si>
    <t>附件2：表四</t>
  </si>
  <si>
    <r>
      <t>云阳县民政局2017</t>
    </r>
    <r>
      <rPr>
        <b/>
        <sz val="20"/>
        <rFont val="华文中宋"/>
        <family val="0"/>
      </rPr>
      <t>年财政拨款收支总表</t>
    </r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</si>
  <si>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</si>
  <si>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</si>
  <si>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</si>
  <si>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</si>
  <si>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</si>
  <si>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</si>
  <si>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</si>
  <si>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</si>
  <si>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</si>
  <si>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</si>
  <si>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</si>
  <si>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</si>
  <si>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</si>
  <si>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</si>
  <si>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收入总数</t>
  </si>
  <si>
    <t>支出总数</t>
  </si>
  <si>
    <t>附件2：表五</t>
  </si>
  <si>
    <r>
      <t>云阳县民政局2017</t>
    </r>
    <r>
      <rPr>
        <b/>
        <sz val="20"/>
        <rFont val="华文中宋"/>
        <family val="0"/>
      </rPr>
      <t>年一般公共预算财政拨款支出预算表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</si>
  <si>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</si>
  <si>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t>附件2：表六</t>
  </si>
  <si>
    <t>云阳县民政局2017年一般公共预算财政拨款基本支出预算表</t>
  </si>
  <si>
    <t>经济分类科目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</si>
  <si>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</si>
  <si>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</si>
  <si>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</si>
  <si>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</si>
  <si>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</si>
  <si>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</si>
  <si>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</si>
  <si>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</si>
  <si>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</si>
  <si>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</si>
  <si>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</si>
  <si>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</si>
  <si>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</si>
  <si>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</si>
  <si>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</si>
  <si>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</si>
  <si>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</si>
  <si>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</si>
  <si>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</si>
  <si>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</si>
  <si>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</si>
  <si>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</si>
  <si>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</si>
  <si>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</si>
  <si>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</si>
  <si>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</si>
  <si>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</si>
  <si>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</si>
  <si>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</si>
  <si>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</si>
  <si>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</si>
  <si>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</si>
  <si>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</si>
  <si>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</si>
  <si>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</si>
  <si>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</si>
  <si>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</si>
  <si>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</si>
  <si>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</si>
  <si>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</si>
  <si>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</si>
  <si>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</si>
  <si>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</si>
  <si>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</si>
  <si>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</si>
  <si>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</si>
  <si>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</si>
  <si>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</si>
  <si>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</si>
  <si>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</si>
  <si>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</si>
  <si>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</si>
  <si>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</si>
  <si>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</si>
  <si>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</si>
  <si>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</si>
  <si>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</si>
  <si>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</si>
  <si>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</si>
  <si>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</si>
  <si>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附件2：表七</t>
  </si>
  <si>
    <r>
      <t>云阳县民政局2017</t>
    </r>
    <r>
      <rPr>
        <b/>
        <sz val="20"/>
        <rFont val="华文中宋"/>
        <family val="0"/>
      </rPr>
      <t>年一般公共预算“三公”经费支出表</t>
    </r>
  </si>
  <si>
    <t>单位名称</t>
  </si>
  <si>
    <t>2017年预算数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</si>
  <si>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</si>
  <si>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</si>
  <si>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</si>
  <si>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</si>
  <si>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</si>
  <si>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</si>
  <si>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云阳县民政局</t>
  </si>
  <si>
    <t>附件2：表八</t>
  </si>
  <si>
    <r>
      <t>云阳县民政局2017</t>
    </r>
    <r>
      <rPr>
        <b/>
        <sz val="20"/>
        <rFont val="华文中宋"/>
        <family val="0"/>
      </rPr>
      <t>年政府性基金预算支出表</t>
    </r>
  </si>
  <si>
    <t>政府性基金财政拨款支出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</si>
</sst>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</numFmts>
  <fonts count="53">
    <font>
      <sz val="9"/>
      <name val="宋体"/>
      <family val="0"/>
    </font>
    <font>
      <sz val="14"/>
      <name val="仿宋_GB2312"/>
      <family val="3"/>
    </font>
    <font>
      <sz val="14"/>
      <name val="方正仿宋_GBK"/>
      <family val="0"/>
    </font>
    <font>
      <b/>
      <sz val="20"/>
      <name val="华文中宋"/>
      <family val="0"/>
    </font>
    <font>
      <b/>
      <sz val="14"/>
      <name val="宋体"/>
      <family val="0"/>
    </font>
    <font>
      <b/>
      <sz val="9"/>
      <name val="宋体"/>
      <family val="0"/>
    </font>
    <font>
      <sz val="12"/>
      <name val="楷体_GB2312"/>
      <family val="0"/>
    </font>
    <font>
      <sz val="12"/>
      <name val="方正仿宋_GBK"/>
      <family val="0"/>
    </font>
    <font>
      <b/>
      <sz val="11"/>
      <name val="方正仿宋_GBK"/>
      <family val="0"/>
    </font>
    <font>
      <sz val="12"/>
      <name val="华文中宋"/>
      <family val="0"/>
    </font>
    <font>
      <b/>
      <sz val="16"/>
      <name val="华文中宋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9"/>
      <name val="Calibri"/>
      <family val="0"/>
    </font>
    <font>
      <b/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37" fillId="8" borderId="0" applyNumberFormat="0" applyBorder="0" applyAlignment="0" applyProtection="0"/>
    <xf numFmtId="0" fontId="19" fillId="0" borderId="5" applyNumberFormat="0" applyFill="0" applyAlignment="0" applyProtection="0"/>
    <xf numFmtId="0" fontId="37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0" borderId="0" applyNumberFormat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78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horizontal="lef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0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12" fillId="0" borderId="13" xfId="63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9" fontId="2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78" fontId="1" fillId="0" borderId="0" xfId="0" applyNumberFormat="1" applyFont="1" applyAlignment="1">
      <alignment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D19" sqref="D19"/>
    </sheetView>
  </sheetViews>
  <sheetFormatPr defaultColWidth="9.33203125" defaultRowHeight="11.25"/>
  <cols>
    <col min="1" max="1" width="54" style="50" customWidth="1"/>
    <col min="2" max="2" width="22.66015625" style="33" customWidth="1"/>
    <col min="3" max="3" width="62.83203125" style="33" customWidth="1"/>
    <col min="4" max="4" width="22.83203125" style="33" customWidth="1"/>
    <col min="5" max="6" width="9.33203125" style="50" customWidth="1"/>
    <col min="7" max="7" width="20.16015625" style="50" bestFit="1" customWidth="1"/>
    <col min="8" max="16384" width="9.33203125" style="50" customWidth="1"/>
  </cols>
  <sheetData>
    <row r="1" spans="1:4" ht="18.75">
      <c r="A1" s="51" t="s">
        <v>0</v>
      </c>
      <c r="B1" s="51"/>
      <c r="C1" s="51"/>
      <c r="D1" s="51"/>
    </row>
    <row r="2" spans="1:4" ht="28.5">
      <c r="A2" s="24" t="s">
        <v>1</v>
      </c>
      <c r="B2" s="24"/>
      <c r="C2" s="24"/>
      <c r="D2" s="24"/>
    </row>
    <row r="3" spans="1:4" s="49" customFormat="1" ht="18.75">
      <c r="A3" s="51"/>
      <c r="B3" s="37"/>
      <c r="C3" s="37"/>
      <c r="D3" s="62" t="s">
        <v>2</v>
      </c>
    </row>
    <row r="4" spans="1:4" s="49" customFormat="1" ht="20.25" customHeight="1">
      <c r="A4" s="75" t="s">
        <v>3</v>
      </c>
      <c r="B4" s="75"/>
      <c r="C4" s="75" t="s">
        <v>4</v>
      </c>
      <c r="D4" s="75"/>
    </row>
    <row r="5" spans="1:4" s="49" customFormat="1" ht="20.25" customHeight="1">
      <c r="A5" s="75" t="s">
        <v>5</v>
      </c>
      <c r="B5" s="75" t="s">
        <v>6</v>
      </c>
      <c r="C5" s="75" t="s">
        <v>5</v>
      </c>
      <c r="D5" s="75" t="s">
        <v>6</v>
      </c>
    </row>
    <row r="6" spans="1:4" s="49" customFormat="1" ht="20.25" customHeight="1">
      <c r="A6" s="57" t="s">
        <v>7</v>
      </c>
      <c r="B6" s="47">
        <v>1220.89</v>
      </c>
      <c r="C6" s="31" t="s">
        <v>8</v>
      </c>
      <c r="D6" s="47">
        <v>1093.87</v>
      </c>
    </row>
    <row r="7" spans="1:4" s="49" customFormat="1" ht="20.25" customHeight="1">
      <c r="A7" s="57" t="s">
        <v>9</v>
      </c>
      <c r="B7" s="47">
        <v>1210.89</v>
      </c>
      <c r="C7" s="31" t="s">
        <v>10</v>
      </c>
      <c r="D7" s="47">
        <v>546.35</v>
      </c>
    </row>
    <row r="8" spans="1:4" s="49" customFormat="1" ht="20.25" customHeight="1">
      <c r="A8" s="57" t="s">
        <v>11</v>
      </c>
      <c r="B8" s="47">
        <v>100</v>
      </c>
      <c r="C8" s="31" t="s">
        <v>12</v>
      </c>
      <c r="D8" s="47">
        <v>133.23</v>
      </c>
    </row>
    <row r="9" spans="1:4" s="49" customFormat="1" ht="20.25" customHeight="1">
      <c r="A9" s="57" t="s">
        <v>13</v>
      </c>
      <c r="B9" s="47"/>
      <c r="C9" s="31" t="s">
        <v>14</v>
      </c>
      <c r="D9" s="47">
        <v>414.3</v>
      </c>
    </row>
    <row r="10" spans="1:4" s="49" customFormat="1" ht="20.25" customHeight="1">
      <c r="A10" s="57" t="s">
        <v>15</v>
      </c>
      <c r="B10" s="47">
        <v>63.43</v>
      </c>
      <c r="C10" s="31" t="s">
        <v>16</v>
      </c>
      <c r="D10" s="47">
        <v>187</v>
      </c>
    </row>
    <row r="11" spans="1:4" s="49" customFormat="1" ht="20.25" customHeight="1">
      <c r="A11" s="57" t="s">
        <v>17</v>
      </c>
      <c r="B11" s="47"/>
      <c r="C11" s="31" t="s">
        <v>18</v>
      </c>
      <c r="D11" s="47">
        <v>187</v>
      </c>
    </row>
    <row r="12" spans="1:4" s="49" customFormat="1" ht="20.25" customHeight="1">
      <c r="A12" s="57" t="s">
        <v>19</v>
      </c>
      <c r="B12" s="47" t="s">
        <v>20</v>
      </c>
      <c r="C12" s="31" t="s">
        <v>21</v>
      </c>
      <c r="D12" s="47"/>
    </row>
    <row r="13" spans="1:7" s="49" customFormat="1" ht="20.25" customHeight="1">
      <c r="A13" s="57" t="s">
        <v>22</v>
      </c>
      <c r="B13" s="47" t="s">
        <v>20</v>
      </c>
      <c r="C13" s="31" t="s">
        <v>23</v>
      </c>
      <c r="D13" s="47"/>
      <c r="G13" s="76"/>
    </row>
    <row r="14" spans="1:4" s="49" customFormat="1" ht="20.25" customHeight="1">
      <c r="A14" s="57" t="s">
        <v>24</v>
      </c>
      <c r="B14" s="47">
        <v>63.43</v>
      </c>
      <c r="C14" s="31" t="s">
        <v>25</v>
      </c>
      <c r="D14" s="47"/>
    </row>
    <row r="15" spans="1:4" s="49" customFormat="1" ht="20.25" customHeight="1">
      <c r="A15" s="57" t="s">
        <v>26</v>
      </c>
      <c r="B15" s="47"/>
      <c r="C15" s="31" t="s">
        <v>20</v>
      </c>
      <c r="D15" s="47" t="s">
        <v>20</v>
      </c>
    </row>
    <row r="16" spans="1:4" s="49" customFormat="1" ht="20.25" customHeight="1">
      <c r="A16" s="57" t="s">
        <v>20</v>
      </c>
      <c r="B16" s="47" t="s">
        <v>20</v>
      </c>
      <c r="C16" s="31" t="s">
        <v>27</v>
      </c>
      <c r="D16" s="47">
        <v>63.43</v>
      </c>
    </row>
    <row r="17" spans="1:4" s="49" customFormat="1" ht="20.25" customHeight="1">
      <c r="A17" s="57" t="s">
        <v>20</v>
      </c>
      <c r="B17" s="47" t="s">
        <v>20</v>
      </c>
      <c r="C17" s="31" t="s">
        <v>20</v>
      </c>
      <c r="D17" s="47" t="s">
        <v>20</v>
      </c>
    </row>
    <row r="18" spans="1:4" s="49" customFormat="1" ht="20.25" customHeight="1">
      <c r="A18" s="57" t="s">
        <v>28</v>
      </c>
      <c r="B18" s="47">
        <v>1340.86</v>
      </c>
      <c r="C18" s="31" t="s">
        <v>29</v>
      </c>
      <c r="D18" s="47">
        <v>1347.75</v>
      </c>
    </row>
    <row r="19" spans="1:4" s="49" customFormat="1" ht="20.25" customHeight="1">
      <c r="A19" s="57" t="s">
        <v>30</v>
      </c>
      <c r="B19" s="47"/>
      <c r="C19" s="31" t="s">
        <v>31</v>
      </c>
      <c r="D19" s="47" t="s">
        <v>20</v>
      </c>
    </row>
    <row r="20" spans="1:4" s="49" customFormat="1" ht="20.25" customHeight="1">
      <c r="A20" s="57" t="s">
        <v>32</v>
      </c>
      <c r="B20" s="47"/>
      <c r="C20" s="31" t="s">
        <v>20</v>
      </c>
      <c r="D20" s="47" t="s">
        <v>20</v>
      </c>
    </row>
    <row r="21" spans="1:4" s="49" customFormat="1" ht="20.25" customHeight="1">
      <c r="A21" s="57" t="s">
        <v>33</v>
      </c>
      <c r="B21" s="47"/>
      <c r="C21" s="31" t="s">
        <v>20</v>
      </c>
      <c r="D21" s="47" t="s">
        <v>20</v>
      </c>
    </row>
    <row r="22" spans="1:4" s="49" customFormat="1" ht="20.25" customHeight="1">
      <c r="A22" s="57" t="s">
        <v>34</v>
      </c>
      <c r="B22" s="47"/>
      <c r="C22" s="31" t="s">
        <v>20</v>
      </c>
      <c r="D22" s="47" t="s">
        <v>20</v>
      </c>
    </row>
    <row r="23" spans="1:4" s="49" customFormat="1" ht="20.25" customHeight="1">
      <c r="A23" s="57"/>
      <c r="B23" s="47"/>
      <c r="C23" s="31"/>
      <c r="D23" s="47"/>
    </row>
    <row r="24" spans="1:4" s="49" customFormat="1" ht="20.25" customHeight="1">
      <c r="A24" s="57"/>
      <c r="B24" s="47"/>
      <c r="C24" s="47"/>
      <c r="D24" s="47"/>
    </row>
    <row r="25" spans="1:4" s="49" customFormat="1" ht="20.25" customHeight="1">
      <c r="A25" s="57"/>
      <c r="B25" s="47"/>
      <c r="C25" s="47"/>
      <c r="D25" s="47"/>
    </row>
    <row r="26" spans="1:4" s="49" customFormat="1" ht="20.25" customHeight="1">
      <c r="A26" s="57"/>
      <c r="B26" s="47"/>
      <c r="C26" s="47"/>
      <c r="D26" s="47"/>
    </row>
    <row r="27" spans="1:4" s="49" customFormat="1" ht="20.25" customHeight="1">
      <c r="A27" s="60"/>
      <c r="B27" s="47"/>
      <c r="C27" s="47"/>
      <c r="D27" s="47"/>
    </row>
    <row r="28" spans="1:4" s="49" customFormat="1" ht="20.25" customHeight="1">
      <c r="A28" s="57" t="s">
        <v>35</v>
      </c>
      <c r="B28" s="47">
        <f>B6+B10+B14</f>
        <v>1347.7500000000002</v>
      </c>
      <c r="C28" s="47" t="s">
        <v>36</v>
      </c>
      <c r="D28" s="47">
        <v>1347.75</v>
      </c>
    </row>
    <row r="29" spans="1:7" s="49" customFormat="1" ht="20.25" customHeight="1">
      <c r="A29" s="57" t="s">
        <v>37</v>
      </c>
      <c r="B29" s="47"/>
      <c r="C29" s="47"/>
      <c r="D29" s="47"/>
      <c r="G29" s="76"/>
    </row>
    <row r="30" spans="1:4" s="49" customFormat="1" ht="20.25" customHeight="1">
      <c r="A30" s="60" t="s">
        <v>38</v>
      </c>
      <c r="B30" s="47"/>
      <c r="C30" s="47" t="s">
        <v>39</v>
      </c>
      <c r="D30" s="47"/>
    </row>
    <row r="31" spans="1:4" s="49" customFormat="1" ht="20.25" customHeight="1">
      <c r="A31" s="57" t="s">
        <v>40</v>
      </c>
      <c r="B31" s="47">
        <f>B28+B30+B29</f>
        <v>1347.7500000000002</v>
      </c>
      <c r="C31" s="47" t="s">
        <v>41</v>
      </c>
      <c r="D31" s="47">
        <v>1347.75</v>
      </c>
    </row>
    <row r="32" ht="20.25" customHeight="1"/>
    <row r="33" ht="20.25" customHeight="1"/>
    <row r="34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A7" sqref="A7:A15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3" width="14.33203125" style="0" customWidth="1"/>
    <col min="4" max="4" width="12.66015625" style="0" customWidth="1"/>
    <col min="5" max="5" width="13.16015625" style="0" customWidth="1"/>
    <col min="6" max="10" width="12.66015625" style="0" customWidth="1"/>
    <col min="14" max="14" width="12.5" style="0" bestFit="1" customWidth="1"/>
  </cols>
  <sheetData>
    <row r="1" spans="1:5" ht="18.75">
      <c r="A1" s="2" t="s">
        <v>42</v>
      </c>
      <c r="B1" s="2"/>
      <c r="C1" s="2"/>
      <c r="D1" s="2"/>
      <c r="E1" s="2"/>
    </row>
    <row r="2" spans="1:10" ht="28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8.75">
      <c r="A3" s="4"/>
      <c r="B3" s="4"/>
      <c r="C3" s="4"/>
      <c r="D3" s="4"/>
      <c r="E3" s="5"/>
      <c r="I3" s="71" t="s">
        <v>2</v>
      </c>
      <c r="J3" s="71"/>
    </row>
    <row r="4" spans="1:11" s="1" customFormat="1" ht="20.25" customHeight="1">
      <c r="A4" s="68" t="s">
        <v>44</v>
      </c>
      <c r="B4" s="68" t="s">
        <v>45</v>
      </c>
      <c r="C4" s="69" t="s">
        <v>46</v>
      </c>
      <c r="D4" s="69" t="s">
        <v>38</v>
      </c>
      <c r="E4" s="69" t="s">
        <v>47</v>
      </c>
      <c r="F4" s="69" t="s">
        <v>48</v>
      </c>
      <c r="G4" s="69" t="s">
        <v>49</v>
      </c>
      <c r="H4" s="69" t="s">
        <v>50</v>
      </c>
      <c r="I4" s="69" t="s">
        <v>51</v>
      </c>
      <c r="J4" s="69" t="s">
        <v>52</v>
      </c>
      <c r="K4" s="72"/>
    </row>
    <row r="5" spans="1:11" s="1" customFormat="1" ht="20.25" customHeight="1">
      <c r="A5" s="70"/>
      <c r="B5" s="70"/>
      <c r="C5" s="69"/>
      <c r="D5" s="69"/>
      <c r="E5" s="69"/>
      <c r="F5" s="69"/>
      <c r="G5" s="69"/>
      <c r="H5" s="69"/>
      <c r="I5" s="69"/>
      <c r="J5" s="69"/>
      <c r="K5" s="72"/>
    </row>
    <row r="6" spans="1:10" s="1" customFormat="1" ht="20.25" customHeight="1">
      <c r="A6" s="10"/>
      <c r="B6" s="11" t="s">
        <v>46</v>
      </c>
      <c r="C6" s="41">
        <f>D6+E6+F6+G6+H6+I6+J6</f>
        <v>1347.75</v>
      </c>
      <c r="D6" s="10"/>
      <c r="E6" s="41">
        <f>E7+E8+E9+E10+E11+E12+E13+E14+E15</f>
        <v>1220.8899999999999</v>
      </c>
      <c r="F6" s="66"/>
      <c r="G6" s="66"/>
      <c r="H6" s="66"/>
      <c r="I6" s="65">
        <v>63.43</v>
      </c>
      <c r="J6" s="65">
        <v>63.43</v>
      </c>
    </row>
    <row r="7" spans="1:10" s="1" customFormat="1" ht="20.25" customHeight="1">
      <c r="A7" s="45">
        <v>20802</v>
      </c>
      <c r="B7" s="17" t="s">
        <v>53</v>
      </c>
      <c r="C7" s="41">
        <f>E7+I7+J7</f>
        <v>623.54</v>
      </c>
      <c r="D7" s="15"/>
      <c r="E7" s="19">
        <v>496.68</v>
      </c>
      <c r="F7" s="66"/>
      <c r="G7" s="66"/>
      <c r="H7" s="66"/>
      <c r="I7" s="65">
        <v>63.43</v>
      </c>
      <c r="J7" s="73">
        <v>63.43</v>
      </c>
    </row>
    <row r="8" spans="1:10" s="1" customFormat="1" ht="20.25" customHeight="1">
      <c r="A8" s="45">
        <v>20805</v>
      </c>
      <c r="B8" s="17" t="s">
        <v>54</v>
      </c>
      <c r="C8" s="10">
        <f aca="true" t="shared" si="0" ref="C8:C15">D8+E8+F8+G8+H8+I8+J8</f>
        <v>207.70000000000005</v>
      </c>
      <c r="D8" s="15"/>
      <c r="E8" s="19">
        <f>129.61+15.12+4.9+17.21+22.74+18.12</f>
        <v>207.70000000000005</v>
      </c>
      <c r="F8" s="66"/>
      <c r="G8" s="66"/>
      <c r="H8" s="66"/>
      <c r="I8" s="66"/>
      <c r="J8" s="66"/>
    </row>
    <row r="9" spans="1:14" s="1" customFormat="1" ht="20.25" customHeight="1">
      <c r="A9" s="45">
        <v>20808</v>
      </c>
      <c r="B9" s="18" t="s">
        <v>55</v>
      </c>
      <c r="C9" s="10">
        <f t="shared" si="0"/>
        <v>271.07</v>
      </c>
      <c r="D9" s="15"/>
      <c r="E9" s="19">
        <f>163.34+21.73+86</f>
        <v>271.07</v>
      </c>
      <c r="F9" s="66"/>
      <c r="G9" s="66"/>
      <c r="H9" s="66"/>
      <c r="I9" s="66"/>
      <c r="J9" s="66"/>
      <c r="N9" s="67"/>
    </row>
    <row r="10" spans="1:10" s="1" customFormat="1" ht="20.25" customHeight="1">
      <c r="A10" s="45">
        <v>20809</v>
      </c>
      <c r="B10" s="17" t="s">
        <v>56</v>
      </c>
      <c r="C10" s="41">
        <f t="shared" si="0"/>
        <v>69.43</v>
      </c>
      <c r="D10" s="15"/>
      <c r="E10" s="19">
        <v>69.43</v>
      </c>
      <c r="F10" s="66"/>
      <c r="G10" s="66"/>
      <c r="H10" s="66"/>
      <c r="I10" s="66"/>
      <c r="J10" s="66"/>
    </row>
    <row r="11" spans="1:10" s="1" customFormat="1" ht="20.25" customHeight="1">
      <c r="A11" s="45">
        <v>21005</v>
      </c>
      <c r="B11" s="17" t="s">
        <v>57</v>
      </c>
      <c r="C11" s="41">
        <f t="shared" si="0"/>
        <v>1.12</v>
      </c>
      <c r="D11" s="15"/>
      <c r="E11" s="19">
        <f>0.32+0.32+0.48</f>
        <v>1.12</v>
      </c>
      <c r="F11" s="66"/>
      <c r="G11" s="66"/>
      <c r="H11" s="66"/>
      <c r="I11" s="66"/>
      <c r="J11" s="66"/>
    </row>
    <row r="12" spans="1:10" s="1" customFormat="1" ht="20.25" customHeight="1">
      <c r="A12" s="45" t="s">
        <v>58</v>
      </c>
      <c r="B12" s="17" t="s">
        <v>59</v>
      </c>
      <c r="C12" s="10">
        <f t="shared" si="0"/>
        <v>37.86</v>
      </c>
      <c r="D12" s="15"/>
      <c r="E12" s="19">
        <f>18.4+2.59+0.95+7.37+4.03+2.93+1.59</f>
        <v>37.86</v>
      </c>
      <c r="F12" s="66"/>
      <c r="G12" s="66"/>
      <c r="H12" s="66"/>
      <c r="I12" s="66"/>
      <c r="J12" s="66"/>
    </row>
    <row r="13" spans="1:10" s="1" customFormat="1" ht="20.25" customHeight="1">
      <c r="A13" s="45">
        <v>21012</v>
      </c>
      <c r="B13" s="17" t="s">
        <v>60</v>
      </c>
      <c r="C13" s="41">
        <f t="shared" si="0"/>
        <v>8.49</v>
      </c>
      <c r="D13" s="15"/>
      <c r="E13" s="19">
        <f>1.16+2.97+4.36</f>
        <v>8.49</v>
      </c>
      <c r="F13" s="66"/>
      <c r="G13" s="66"/>
      <c r="H13" s="66"/>
      <c r="I13" s="66"/>
      <c r="J13" s="66"/>
    </row>
    <row r="14" spans="1:14" s="1" customFormat="1" ht="20.25" customHeight="1">
      <c r="A14" s="45">
        <v>20810</v>
      </c>
      <c r="B14" s="17" t="s">
        <v>61</v>
      </c>
      <c r="C14" s="41"/>
      <c r="D14" s="15"/>
      <c r="E14" s="19">
        <f>16.11+22.27+5+43.04+5</f>
        <v>91.41999999999999</v>
      </c>
      <c r="F14" s="66"/>
      <c r="G14" s="66"/>
      <c r="H14" s="66"/>
      <c r="I14" s="66"/>
      <c r="J14" s="66"/>
      <c r="N14" s="67"/>
    </row>
    <row r="15" spans="1:10" s="1" customFormat="1" ht="20.25" customHeight="1">
      <c r="A15" s="45">
        <v>22102</v>
      </c>
      <c r="B15" s="21" t="s">
        <v>62</v>
      </c>
      <c r="C15" s="10">
        <f t="shared" si="0"/>
        <v>37.12</v>
      </c>
      <c r="D15" s="15"/>
      <c r="E15" s="19">
        <f>11.31+2.46+1.2+9.31+3.06+1.12+1.79+1.69+2+3.18</f>
        <v>37.12</v>
      </c>
      <c r="F15" s="66"/>
      <c r="G15" s="66"/>
      <c r="H15" s="66"/>
      <c r="I15" s="66"/>
      <c r="J15" s="66"/>
    </row>
    <row r="16" ht="12.75" customHeight="1">
      <c r="P16" s="74"/>
    </row>
  </sheetData>
  <sheetProtection/>
  <mergeCells count="14">
    <mergeCell ref="A1:E1"/>
    <mergeCell ref="A2:J2"/>
    <mergeCell ref="I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1" right="0.71" top="0.75" bottom="0.75" header="0.31" footer="0.31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7" sqref="A7:A15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7" width="19.33203125" style="61" customWidth="1"/>
    <col min="8" max="8" width="19.33203125" style="0" customWidth="1"/>
    <col min="11" max="11" width="12.5" style="0" bestFit="1" customWidth="1"/>
  </cols>
  <sheetData>
    <row r="1" spans="1:5" ht="18.75">
      <c r="A1" s="2" t="s">
        <v>63</v>
      </c>
      <c r="B1" s="2"/>
      <c r="C1" s="2"/>
      <c r="D1" s="2"/>
      <c r="E1" s="2"/>
    </row>
    <row r="2" spans="1:8" ht="28.5">
      <c r="A2" s="3" t="s">
        <v>64</v>
      </c>
      <c r="B2" s="3"/>
      <c r="C2" s="3"/>
      <c r="D2" s="3"/>
      <c r="E2" s="3"/>
      <c r="F2" s="3"/>
      <c r="G2" s="3"/>
      <c r="H2" s="3"/>
    </row>
    <row r="3" spans="1:8" s="1" customFormat="1" ht="18.75">
      <c r="A3" s="4"/>
      <c r="B3" s="4"/>
      <c r="C3" s="62"/>
      <c r="D3" s="62"/>
      <c r="E3" s="62"/>
      <c r="F3" s="63"/>
      <c r="G3" s="63"/>
      <c r="H3" s="1" t="s">
        <v>2</v>
      </c>
    </row>
    <row r="4" spans="1:8" s="1" customFormat="1" ht="20.25" customHeight="1">
      <c r="A4" s="7" t="s">
        <v>44</v>
      </c>
      <c r="B4" s="7" t="s">
        <v>65</v>
      </c>
      <c r="C4" s="7" t="s">
        <v>46</v>
      </c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</row>
    <row r="5" spans="1:8" s="1" customFormat="1" ht="20.25" customHeight="1">
      <c r="A5" s="7"/>
      <c r="B5" s="7"/>
      <c r="C5" s="7"/>
      <c r="D5" s="7"/>
      <c r="E5" s="7"/>
      <c r="F5" s="7"/>
      <c r="G5" s="7"/>
      <c r="H5" s="7"/>
    </row>
    <row r="6" spans="1:8" s="1" customFormat="1" ht="20.25" customHeight="1">
      <c r="A6" s="10"/>
      <c r="B6" s="10" t="s">
        <v>46</v>
      </c>
      <c r="C6" s="64">
        <f>D6+E6+F6+G6+H6</f>
        <v>1340.8600000000001</v>
      </c>
      <c r="D6" s="43">
        <f aca="true" t="shared" si="0" ref="D6:G6">D7+D8+D9+D10+D11+D12+D13+D14+D15</f>
        <v>1093.8700000000001</v>
      </c>
      <c r="E6" s="43">
        <f t="shared" si="0"/>
        <v>187</v>
      </c>
      <c r="F6" s="43"/>
      <c r="G6" s="43">
        <f t="shared" si="0"/>
        <v>59.99</v>
      </c>
      <c r="H6" s="15"/>
    </row>
    <row r="7" spans="1:8" s="1" customFormat="1" ht="20.25" customHeight="1">
      <c r="A7" s="45">
        <v>20802</v>
      </c>
      <c r="B7" s="17" t="s">
        <v>53</v>
      </c>
      <c r="C7" s="64">
        <f>D7+E7+F7+G7+H7</f>
        <v>525.65</v>
      </c>
      <c r="D7" s="44">
        <f>496.68-3.45-123.57</f>
        <v>369.66</v>
      </c>
      <c r="E7" s="43">
        <v>96</v>
      </c>
      <c r="F7" s="65"/>
      <c r="G7" s="65">
        <v>59.99</v>
      </c>
      <c r="H7" s="66"/>
    </row>
    <row r="8" spans="1:8" s="1" customFormat="1" ht="20.25" customHeight="1">
      <c r="A8" s="45">
        <v>20805</v>
      </c>
      <c r="B8" s="17" t="s">
        <v>54</v>
      </c>
      <c r="C8" s="64">
        <f aca="true" t="shared" si="1" ref="C8:C15">D8+E8+F8+G8+H8</f>
        <v>207.70000000000005</v>
      </c>
      <c r="D8" s="44">
        <f>129.61+15.12+4.9+17.21+22.74+18.12</f>
        <v>207.70000000000005</v>
      </c>
      <c r="E8" s="43"/>
      <c r="F8" s="65"/>
      <c r="G8" s="65"/>
      <c r="H8" s="66"/>
    </row>
    <row r="9" spans="1:11" s="1" customFormat="1" ht="20.25" customHeight="1">
      <c r="A9" s="45">
        <v>20808</v>
      </c>
      <c r="B9" s="18" t="s">
        <v>55</v>
      </c>
      <c r="C9" s="64">
        <f t="shared" si="1"/>
        <v>357.07</v>
      </c>
      <c r="D9" s="44">
        <f>163.34+21.73+86</f>
        <v>271.07</v>
      </c>
      <c r="E9" s="43">
        <v>86</v>
      </c>
      <c r="F9" s="65"/>
      <c r="G9" s="65"/>
      <c r="H9" s="66"/>
      <c r="K9" s="67"/>
    </row>
    <row r="10" spans="1:8" s="1" customFormat="1" ht="20.25" customHeight="1">
      <c r="A10" s="45">
        <v>20809</v>
      </c>
      <c r="B10" s="17" t="s">
        <v>56</v>
      </c>
      <c r="C10" s="64">
        <f t="shared" si="1"/>
        <v>69.43</v>
      </c>
      <c r="D10" s="44">
        <v>69.43</v>
      </c>
      <c r="E10" s="43"/>
      <c r="F10" s="65"/>
      <c r="G10" s="65"/>
      <c r="H10" s="66"/>
    </row>
    <row r="11" spans="1:8" s="1" customFormat="1" ht="20.25" customHeight="1">
      <c r="A11" s="45">
        <v>21005</v>
      </c>
      <c r="B11" s="17" t="s">
        <v>57</v>
      </c>
      <c r="C11" s="64">
        <f t="shared" si="1"/>
        <v>1.12</v>
      </c>
      <c r="D11" s="44">
        <f>0.32+0.32+0.48</f>
        <v>1.12</v>
      </c>
      <c r="E11" s="43"/>
      <c r="F11" s="65"/>
      <c r="G11" s="65"/>
      <c r="H11" s="66"/>
    </row>
    <row r="12" spans="1:8" s="1" customFormat="1" ht="20.25" customHeight="1">
      <c r="A12" s="45" t="s">
        <v>58</v>
      </c>
      <c r="B12" s="17" t="s">
        <v>59</v>
      </c>
      <c r="C12" s="64">
        <f t="shared" si="1"/>
        <v>37.86</v>
      </c>
      <c r="D12" s="44">
        <f>18.4+2.59+0.95+7.37+4.03+2.93+1.59</f>
        <v>37.86</v>
      </c>
      <c r="E12" s="44"/>
      <c r="F12" s="65"/>
      <c r="G12" s="65"/>
      <c r="H12" s="66"/>
    </row>
    <row r="13" spans="1:8" s="1" customFormat="1" ht="20.25" customHeight="1">
      <c r="A13" s="45">
        <v>21012</v>
      </c>
      <c r="B13" s="17" t="s">
        <v>60</v>
      </c>
      <c r="C13" s="64">
        <f t="shared" si="1"/>
        <v>8.49</v>
      </c>
      <c r="D13" s="44">
        <f>1.16+2.97+4.36</f>
        <v>8.49</v>
      </c>
      <c r="E13" s="44"/>
      <c r="F13" s="65"/>
      <c r="G13" s="65"/>
      <c r="H13" s="66"/>
    </row>
    <row r="14" spans="1:8" s="1" customFormat="1" ht="20.25" customHeight="1">
      <c r="A14" s="45">
        <v>20810</v>
      </c>
      <c r="B14" s="17" t="s">
        <v>61</v>
      </c>
      <c r="C14" s="64">
        <f t="shared" si="1"/>
        <v>96.41999999999999</v>
      </c>
      <c r="D14" s="44">
        <f>16.11+22.27+5+43.04+5</f>
        <v>91.41999999999999</v>
      </c>
      <c r="E14" s="44">
        <v>5</v>
      </c>
      <c r="F14" s="65"/>
      <c r="G14" s="65"/>
      <c r="H14" s="66"/>
    </row>
    <row r="15" spans="1:8" s="1" customFormat="1" ht="20.25" customHeight="1">
      <c r="A15" s="45">
        <v>22102</v>
      </c>
      <c r="B15" s="21" t="s">
        <v>62</v>
      </c>
      <c r="C15" s="64">
        <f t="shared" si="1"/>
        <v>37.12</v>
      </c>
      <c r="D15" s="44">
        <f>11.31+2.46+1.2+9.31+3.06+1.12+1.79+1.69+2+3.18</f>
        <v>37.12</v>
      </c>
      <c r="E15" s="44"/>
      <c r="F15" s="65"/>
      <c r="G15" s="65"/>
      <c r="H15" s="66"/>
    </row>
  </sheetData>
  <sheetProtection/>
  <mergeCells count="10">
    <mergeCell ref="A1:E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1" right="0.71" top="0.75" bottom="0.75" header="0.31" footer="0.31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workbookViewId="0" topLeftCell="A1">
      <selection activeCell="E24" sqref="E24"/>
    </sheetView>
  </sheetViews>
  <sheetFormatPr defaultColWidth="9.33203125" defaultRowHeight="11.25"/>
  <cols>
    <col min="1" max="1" width="47.66015625" style="50" customWidth="1"/>
    <col min="2" max="2" width="17.83203125" style="50" customWidth="1"/>
    <col min="3" max="3" width="59.83203125" style="50" customWidth="1"/>
    <col min="4" max="4" width="17.83203125" style="50" customWidth="1"/>
    <col min="5" max="6" width="20.5" style="50" customWidth="1"/>
    <col min="7" max="16384" width="9.33203125" style="50" customWidth="1"/>
  </cols>
  <sheetData>
    <row r="1" spans="1:4" ht="18.75">
      <c r="A1" s="51" t="s">
        <v>71</v>
      </c>
      <c r="B1" s="51"/>
      <c r="C1" s="51"/>
      <c r="D1" s="51"/>
    </row>
    <row r="2" spans="1:6" ht="28.5">
      <c r="A2" s="24" t="s">
        <v>72</v>
      </c>
      <c r="B2" s="24"/>
      <c r="C2" s="24"/>
      <c r="D2" s="24"/>
      <c r="E2" s="24"/>
      <c r="F2" s="24"/>
    </row>
    <row r="3" spans="1:6" s="49" customFormat="1" ht="18.75">
      <c r="A3" s="51"/>
      <c r="B3" s="51"/>
      <c r="C3" s="51"/>
      <c r="D3" s="5"/>
      <c r="F3" s="49" t="s">
        <v>2</v>
      </c>
    </row>
    <row r="4" spans="1:6" s="49" customFormat="1" ht="20.25" customHeight="1">
      <c r="A4" s="52" t="s">
        <v>3</v>
      </c>
      <c r="B4" s="53"/>
      <c r="C4" s="52" t="s">
        <v>4</v>
      </c>
      <c r="D4" s="53"/>
      <c r="E4" s="53"/>
      <c r="F4" s="54"/>
    </row>
    <row r="5" spans="1:6" s="49" customFormat="1" ht="42" customHeight="1">
      <c r="A5" s="55" t="s">
        <v>5</v>
      </c>
      <c r="B5" s="55" t="s">
        <v>6</v>
      </c>
      <c r="C5" s="55" t="s">
        <v>5</v>
      </c>
      <c r="D5" s="55" t="s">
        <v>46</v>
      </c>
      <c r="E5" s="56" t="s">
        <v>73</v>
      </c>
      <c r="F5" s="56" t="s">
        <v>74</v>
      </c>
    </row>
    <row r="6" spans="1:6" s="49" customFormat="1" ht="20.25" customHeight="1">
      <c r="A6" s="57" t="s">
        <v>75</v>
      </c>
      <c r="B6" s="58">
        <f>B7</f>
        <v>1220.89</v>
      </c>
      <c r="C6" s="18" t="s">
        <v>76</v>
      </c>
      <c r="D6" s="58">
        <f>D9+D10+D11</f>
        <v>1220.89</v>
      </c>
      <c r="E6" s="58">
        <f>E9+E10+E11</f>
        <v>1220.89</v>
      </c>
      <c r="F6" s="59">
        <f>SUM(F7:F25)</f>
        <v>0</v>
      </c>
    </row>
    <row r="7" spans="1:6" s="49" customFormat="1" ht="20.25" customHeight="1">
      <c r="A7" s="57" t="s">
        <v>77</v>
      </c>
      <c r="B7" s="58">
        <v>1220.89</v>
      </c>
      <c r="C7" s="18" t="s">
        <v>78</v>
      </c>
      <c r="D7" s="58">
        <f aca="true" t="shared" si="0" ref="D7:D11">E7+F7</f>
        <v>0</v>
      </c>
      <c r="E7" s="59"/>
      <c r="F7" s="59"/>
    </row>
    <row r="8" spans="1:6" s="49" customFormat="1" ht="20.25" customHeight="1">
      <c r="A8" s="57" t="s">
        <v>79</v>
      </c>
      <c r="B8" s="58"/>
      <c r="C8" s="18" t="s">
        <v>80</v>
      </c>
      <c r="D8" s="58">
        <f t="shared" si="0"/>
        <v>0</v>
      </c>
      <c r="E8" s="59"/>
      <c r="F8" s="59"/>
    </row>
    <row r="9" spans="1:6" s="49" customFormat="1" ht="20.25" customHeight="1">
      <c r="A9" s="60" t="s">
        <v>81</v>
      </c>
      <c r="B9" s="58"/>
      <c r="C9" s="18" t="s">
        <v>82</v>
      </c>
      <c r="D9" s="58">
        <f>B6-D10-D11</f>
        <v>1165.9300000000003</v>
      </c>
      <c r="E9" s="58">
        <f>D9</f>
        <v>1165.9300000000003</v>
      </c>
      <c r="F9" s="59"/>
    </row>
    <row r="10" spans="1:6" s="49" customFormat="1" ht="20.25" customHeight="1">
      <c r="A10" s="57" t="s">
        <v>83</v>
      </c>
      <c r="B10" s="58">
        <f>B11+B12+B13</f>
        <v>0</v>
      </c>
      <c r="C10" s="13" t="s">
        <v>84</v>
      </c>
      <c r="D10" s="58">
        <f t="shared" si="0"/>
        <v>17.84</v>
      </c>
      <c r="E10" s="59">
        <v>17.84</v>
      </c>
      <c r="F10" s="59"/>
    </row>
    <row r="11" spans="1:6" s="49" customFormat="1" ht="20.25" customHeight="1">
      <c r="A11" s="60" t="s">
        <v>77</v>
      </c>
      <c r="B11" s="58"/>
      <c r="C11" s="18" t="s">
        <v>85</v>
      </c>
      <c r="D11" s="58">
        <f t="shared" si="0"/>
        <v>37.12</v>
      </c>
      <c r="E11" s="59">
        <v>37.12</v>
      </c>
      <c r="F11" s="59"/>
    </row>
    <row r="12" spans="1:6" s="49" customFormat="1" ht="20.25" customHeight="1">
      <c r="A12" s="57" t="s">
        <v>79</v>
      </c>
      <c r="B12" s="58"/>
      <c r="C12" s="18"/>
      <c r="D12" s="58"/>
      <c r="E12" s="59"/>
      <c r="F12" s="59"/>
    </row>
    <row r="13" spans="1:6" s="49" customFormat="1" ht="20.25" customHeight="1">
      <c r="A13" s="60" t="s">
        <v>81</v>
      </c>
      <c r="B13" s="58"/>
      <c r="C13" s="18"/>
      <c r="D13" s="58"/>
      <c r="E13" s="59"/>
      <c r="F13" s="59"/>
    </row>
    <row r="14" spans="1:6" s="49" customFormat="1" ht="20.25" customHeight="1">
      <c r="A14" s="60"/>
      <c r="B14" s="58"/>
      <c r="C14" s="18"/>
      <c r="D14" s="58"/>
      <c r="E14" s="59"/>
      <c r="F14" s="59"/>
    </row>
    <row r="15" spans="1:6" s="49" customFormat="1" ht="20.25" customHeight="1">
      <c r="A15" s="57"/>
      <c r="B15" s="58"/>
      <c r="C15" s="18"/>
      <c r="D15" s="58"/>
      <c r="E15" s="59"/>
      <c r="F15" s="59"/>
    </row>
    <row r="16" spans="1:6" s="49" customFormat="1" ht="20.25" customHeight="1">
      <c r="A16" s="57"/>
      <c r="B16" s="58"/>
      <c r="C16" s="18"/>
      <c r="D16" s="58"/>
      <c r="E16" s="59"/>
      <c r="F16" s="59"/>
    </row>
    <row r="17" spans="1:6" s="49" customFormat="1" ht="20.25" customHeight="1">
      <c r="A17" s="57"/>
      <c r="B17" s="58"/>
      <c r="C17" s="18"/>
      <c r="D17" s="58"/>
      <c r="E17" s="59"/>
      <c r="F17" s="59"/>
    </row>
    <row r="18" spans="1:6" s="49" customFormat="1" ht="20.25" customHeight="1">
      <c r="A18" s="57"/>
      <c r="B18" s="58"/>
      <c r="C18" s="17"/>
      <c r="D18" s="58"/>
      <c r="E18" s="59"/>
      <c r="F18" s="59"/>
    </row>
    <row r="19" spans="1:6" s="49" customFormat="1" ht="20.25" customHeight="1">
      <c r="A19" s="57"/>
      <c r="B19" s="58"/>
      <c r="C19" s="17"/>
      <c r="D19" s="58"/>
      <c r="E19" s="59"/>
      <c r="F19" s="59"/>
    </row>
    <row r="20" spans="1:6" s="49" customFormat="1" ht="20.25" customHeight="1">
      <c r="A20" s="57"/>
      <c r="B20" s="58"/>
      <c r="C20" s="17"/>
      <c r="D20" s="58"/>
      <c r="E20" s="59"/>
      <c r="F20" s="59"/>
    </row>
    <row r="21" spans="1:6" s="49" customFormat="1" ht="20.25" customHeight="1">
      <c r="A21" s="57"/>
      <c r="B21" s="58"/>
      <c r="C21" s="18"/>
      <c r="D21" s="58"/>
      <c r="E21" s="59"/>
      <c r="F21" s="59"/>
    </row>
    <row r="22" spans="1:6" s="49" customFormat="1" ht="20.25" customHeight="1">
      <c r="A22" s="57"/>
      <c r="B22" s="58"/>
      <c r="C22" s="18"/>
      <c r="D22" s="58"/>
      <c r="E22" s="59"/>
      <c r="F22" s="59"/>
    </row>
    <row r="23" spans="1:6" s="49" customFormat="1" ht="20.25" customHeight="1">
      <c r="A23" s="57"/>
      <c r="B23" s="58"/>
      <c r="C23" s="18"/>
      <c r="D23" s="58"/>
      <c r="E23" s="59"/>
      <c r="F23" s="59"/>
    </row>
    <row r="24" spans="1:6" s="49" customFormat="1" ht="20.25" customHeight="1">
      <c r="A24" s="57"/>
      <c r="B24" s="58"/>
      <c r="C24" s="18"/>
      <c r="D24" s="58"/>
      <c r="E24" s="59"/>
      <c r="F24" s="59"/>
    </row>
    <row r="25" spans="1:6" s="49" customFormat="1" ht="20.25" customHeight="1">
      <c r="A25" s="60"/>
      <c r="B25" s="58"/>
      <c r="C25" s="18"/>
      <c r="D25" s="58"/>
      <c r="E25" s="59"/>
      <c r="F25" s="59"/>
    </row>
    <row r="26" spans="1:6" s="49" customFormat="1" ht="20.25" customHeight="1">
      <c r="A26" s="57"/>
      <c r="B26" s="58">
        <f>B28</f>
        <v>1220.89</v>
      </c>
      <c r="C26" s="18" t="s">
        <v>86</v>
      </c>
      <c r="D26" s="58">
        <f>E26+F26</f>
        <v>0</v>
      </c>
      <c r="E26" s="59"/>
      <c r="F26" s="59"/>
    </row>
    <row r="27" spans="1:6" s="49" customFormat="1" ht="20.25" customHeight="1">
      <c r="A27" s="60"/>
      <c r="B27" s="58"/>
      <c r="C27" s="18"/>
      <c r="D27" s="58"/>
      <c r="E27" s="59"/>
      <c r="F27" s="59"/>
    </row>
    <row r="28" spans="1:6" s="49" customFormat="1" ht="20.25" customHeight="1">
      <c r="A28" s="57" t="s">
        <v>87</v>
      </c>
      <c r="B28" s="58">
        <f>B7</f>
        <v>1220.89</v>
      </c>
      <c r="C28" s="18" t="s">
        <v>88</v>
      </c>
      <c r="D28" s="58">
        <f aca="true" t="shared" si="1" ref="D28:F28">D26+D6</f>
        <v>1220.89</v>
      </c>
      <c r="E28" s="58">
        <f t="shared" si="1"/>
        <v>1220.89</v>
      </c>
      <c r="F28" s="58">
        <f t="shared" si="1"/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2:F2"/>
    <mergeCell ref="A4:B4"/>
    <mergeCell ref="C4:F4"/>
  </mergeCells>
  <printOptions horizontalCentered="1"/>
  <pageMargins left="0.55" right="0.39" top="0.29" bottom="0.39" header="0.39" footer="0.24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C11" sqref="C11:C13"/>
    </sheetView>
  </sheetViews>
  <sheetFormatPr defaultColWidth="9.16015625" defaultRowHeight="12.75" customHeight="1"/>
  <cols>
    <col min="1" max="1" width="16.33203125" style="33" bestFit="1" customWidth="1"/>
    <col min="2" max="2" width="52.66015625" style="33" customWidth="1"/>
    <col min="3" max="5" width="21.5" style="33" customWidth="1"/>
  </cols>
  <sheetData>
    <row r="1" spans="1:5" ht="18.75">
      <c r="A1" s="2" t="s">
        <v>89</v>
      </c>
      <c r="B1" s="2"/>
      <c r="C1" s="2"/>
      <c r="D1" s="2"/>
      <c r="E1" s="2"/>
    </row>
    <row r="2" spans="1:5" ht="28.5">
      <c r="A2" s="3" t="s">
        <v>90</v>
      </c>
      <c r="B2"/>
      <c r="C2"/>
      <c r="D2"/>
      <c r="E2"/>
    </row>
    <row r="3" spans="1:5" s="1" customFormat="1" ht="18.75">
      <c r="A3" s="37"/>
      <c r="B3" s="37"/>
      <c r="C3" s="37"/>
      <c r="D3" s="37"/>
      <c r="E3" s="37" t="s">
        <v>2</v>
      </c>
    </row>
    <row r="4" spans="1:5" s="1" customFormat="1" ht="20.25" customHeight="1">
      <c r="A4" s="6" t="s">
        <v>44</v>
      </c>
      <c r="B4" s="6" t="s">
        <v>45</v>
      </c>
      <c r="C4" s="7" t="s">
        <v>91</v>
      </c>
      <c r="D4" s="7"/>
      <c r="E4" s="8"/>
    </row>
    <row r="5" spans="1:5" s="1" customFormat="1" ht="20.25" customHeight="1">
      <c r="A5" s="9"/>
      <c r="B5" s="9"/>
      <c r="C5" s="7" t="s">
        <v>46</v>
      </c>
      <c r="D5" s="7" t="s">
        <v>66</v>
      </c>
      <c r="E5" s="7" t="s">
        <v>67</v>
      </c>
    </row>
    <row r="6" spans="1:5" s="1" customFormat="1" ht="20.25" customHeight="1">
      <c r="A6" s="10"/>
      <c r="B6" s="11" t="s">
        <v>46</v>
      </c>
      <c r="C6" s="41">
        <f>D6+E6</f>
        <v>1220.89</v>
      </c>
      <c r="D6" s="41">
        <f>D7+D8+D9+D10+D11+D12+D13+D14+D15</f>
        <v>1033.89</v>
      </c>
      <c r="E6" s="41">
        <f>E7+E8+E9+E10+E11+E12+E13+E14+E15</f>
        <v>187</v>
      </c>
    </row>
    <row r="7" spans="1:5" s="1" customFormat="1" ht="20.25" customHeight="1">
      <c r="A7" s="45">
        <v>20802</v>
      </c>
      <c r="B7" s="46" t="s">
        <v>53</v>
      </c>
      <c r="C7" s="43">
        <f>D7+E7</f>
        <v>405.68</v>
      </c>
      <c r="D7" s="44">
        <f>496.68-3.45-123.57-60+0.02</f>
        <v>309.68</v>
      </c>
      <c r="E7" s="44">
        <v>96</v>
      </c>
    </row>
    <row r="8" spans="1:5" s="1" customFormat="1" ht="20.25" customHeight="1">
      <c r="A8" s="45">
        <v>20805</v>
      </c>
      <c r="B8" s="46" t="s">
        <v>54</v>
      </c>
      <c r="C8" s="43">
        <f aca="true" t="shared" si="0" ref="C8:C15">D8+E8</f>
        <v>207.70000000000005</v>
      </c>
      <c r="D8" s="44">
        <f>129.61+15.12+4.9+17.21+22.74+18.12</f>
        <v>207.70000000000005</v>
      </c>
      <c r="E8" s="44"/>
    </row>
    <row r="9" spans="1:5" s="1" customFormat="1" ht="20.25" customHeight="1">
      <c r="A9" s="45">
        <v>20808</v>
      </c>
      <c r="B9" s="47" t="s">
        <v>55</v>
      </c>
      <c r="C9" s="43">
        <f t="shared" si="0"/>
        <v>357.07</v>
      </c>
      <c r="D9" s="44">
        <f>163.34+21.73+86</f>
        <v>271.07</v>
      </c>
      <c r="E9" s="44">
        <v>86</v>
      </c>
    </row>
    <row r="10" spans="1:5" s="1" customFormat="1" ht="20.25" customHeight="1">
      <c r="A10" s="45">
        <v>20809</v>
      </c>
      <c r="B10" s="46" t="s">
        <v>56</v>
      </c>
      <c r="C10" s="43">
        <f t="shared" si="0"/>
        <v>69.43</v>
      </c>
      <c r="D10" s="44">
        <v>69.43</v>
      </c>
      <c r="E10" s="44"/>
    </row>
    <row r="11" spans="1:5" s="1" customFormat="1" ht="20.25" customHeight="1">
      <c r="A11" s="45">
        <v>21005</v>
      </c>
      <c r="B11" s="46" t="s">
        <v>57</v>
      </c>
      <c r="C11" s="43">
        <f t="shared" si="0"/>
        <v>1.12</v>
      </c>
      <c r="D11" s="44">
        <f>0.32+0.32+0.48</f>
        <v>1.12</v>
      </c>
      <c r="E11" s="44"/>
    </row>
    <row r="12" spans="1:5" s="1" customFormat="1" ht="20.25" customHeight="1">
      <c r="A12" s="45" t="s">
        <v>58</v>
      </c>
      <c r="B12" s="46" t="s">
        <v>59</v>
      </c>
      <c r="C12" s="43">
        <f t="shared" si="0"/>
        <v>37.86</v>
      </c>
      <c r="D12" s="44">
        <f>18.4+2.59+0.95+7.37+4.03+2.93+1.59</f>
        <v>37.86</v>
      </c>
      <c r="E12" s="44"/>
    </row>
    <row r="13" spans="1:5" s="1" customFormat="1" ht="20.25" customHeight="1">
      <c r="A13" s="45">
        <v>21012</v>
      </c>
      <c r="B13" s="46" t="s">
        <v>60</v>
      </c>
      <c r="C13" s="43">
        <f t="shared" si="0"/>
        <v>8.49</v>
      </c>
      <c r="D13" s="44">
        <f>1.16+2.97+4.36</f>
        <v>8.49</v>
      </c>
      <c r="E13" s="44"/>
    </row>
    <row r="14" spans="1:5" s="1" customFormat="1" ht="20.25" customHeight="1">
      <c r="A14" s="45">
        <v>20810</v>
      </c>
      <c r="B14" s="46" t="s">
        <v>61</v>
      </c>
      <c r="C14" s="43">
        <f t="shared" si="0"/>
        <v>96.41999999999999</v>
      </c>
      <c r="D14" s="44">
        <f>16.11+22.27+5+43.04+5</f>
        <v>91.41999999999999</v>
      </c>
      <c r="E14" s="44">
        <v>5</v>
      </c>
    </row>
    <row r="15" spans="1:5" s="1" customFormat="1" ht="20.25" customHeight="1">
      <c r="A15" s="45">
        <v>22102</v>
      </c>
      <c r="B15" s="48" t="s">
        <v>62</v>
      </c>
      <c r="C15" s="43">
        <f t="shared" si="0"/>
        <v>37.12</v>
      </c>
      <c r="D15" s="44">
        <f>11.31+2.46+1.2+9.31+3.06+1.12+1.79+1.69+2+3.18</f>
        <v>37.12</v>
      </c>
      <c r="E15" s="44"/>
    </row>
  </sheetData>
  <sheetProtection/>
  <mergeCells count="5">
    <mergeCell ref="A1:E1"/>
    <mergeCell ref="A2:E2"/>
    <mergeCell ref="C4:E4"/>
    <mergeCell ref="A4:A5"/>
    <mergeCell ref="B4:B5"/>
  </mergeCells>
  <printOptions horizontalCentered="1"/>
  <pageMargins left="0.47" right="0.37" top="0.46" bottom="0.36" header="0.41" footer="0.2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D56" sqref="D56"/>
    </sheetView>
  </sheetViews>
  <sheetFormatPr defaultColWidth="9.16015625" defaultRowHeight="12.75" customHeight="1"/>
  <cols>
    <col min="1" max="1" width="16.33203125" style="33" bestFit="1" customWidth="1"/>
    <col min="2" max="2" width="32.16015625" style="34" customWidth="1"/>
    <col min="3" max="5" width="19.16015625" style="33" customWidth="1"/>
  </cols>
  <sheetData>
    <row r="1" spans="1:5" ht="18.75">
      <c r="A1" s="2" t="s">
        <v>92</v>
      </c>
      <c r="B1" s="2"/>
      <c r="C1" s="2"/>
      <c r="D1" s="2"/>
      <c r="E1" s="2"/>
    </row>
    <row r="2" spans="1:5" ht="21.75">
      <c r="A2" s="35" t="s">
        <v>93</v>
      </c>
      <c r="B2" s="36"/>
      <c r="C2" s="36"/>
      <c r="D2" s="36"/>
      <c r="E2" s="36"/>
    </row>
    <row r="3" spans="1:5" s="1" customFormat="1" ht="18.75">
      <c r="A3" s="37"/>
      <c r="B3" s="38"/>
      <c r="C3" s="37"/>
      <c r="D3" s="37"/>
      <c r="E3" s="37" t="s">
        <v>2</v>
      </c>
    </row>
    <row r="4" spans="1:5" s="1" customFormat="1" ht="20.25" customHeight="1">
      <c r="A4" s="7" t="s">
        <v>94</v>
      </c>
      <c r="B4" s="7"/>
      <c r="C4" s="7" t="s">
        <v>95</v>
      </c>
      <c r="D4" s="7"/>
      <c r="E4" s="8"/>
    </row>
    <row r="5" spans="1:5" s="1" customFormat="1" ht="20.25" customHeight="1">
      <c r="A5" s="7" t="s">
        <v>44</v>
      </c>
      <c r="B5" s="39" t="s">
        <v>65</v>
      </c>
      <c r="C5" s="7" t="s">
        <v>46</v>
      </c>
      <c r="D5" s="7" t="s">
        <v>96</v>
      </c>
      <c r="E5" s="7" t="s">
        <v>97</v>
      </c>
    </row>
    <row r="6" spans="1:5" s="1" customFormat="1" ht="20.25" customHeight="1">
      <c r="A6" s="10"/>
      <c r="B6" s="40" t="s">
        <v>46</v>
      </c>
      <c r="C6" s="41">
        <f>C7+C16+C49</f>
        <v>1033.8799999999999</v>
      </c>
      <c r="D6" s="41">
        <f>D7+D16+D49</f>
        <v>906.74</v>
      </c>
      <c r="E6" s="41">
        <f>E7+E16+E49</f>
        <v>127.13999999999999</v>
      </c>
    </row>
    <row r="7" spans="1:5" s="1" customFormat="1" ht="20.25" customHeight="1">
      <c r="A7" s="16">
        <v>301</v>
      </c>
      <c r="B7" s="13" t="s">
        <v>98</v>
      </c>
      <c r="C7" s="41">
        <f>D7+E7</f>
        <v>497.76</v>
      </c>
      <c r="D7" s="41">
        <f>SUM(D8:D15)</f>
        <v>497.76</v>
      </c>
      <c r="E7" s="41">
        <f>SUM(E8:E15)</f>
        <v>0</v>
      </c>
    </row>
    <row r="8" spans="1:5" s="1" customFormat="1" ht="20.25" customHeight="1">
      <c r="A8" s="16">
        <v>30101</v>
      </c>
      <c r="B8" s="13" t="s">
        <v>99</v>
      </c>
      <c r="C8" s="42"/>
      <c r="D8" s="42">
        <v>159.46</v>
      </c>
      <c r="E8" s="43"/>
    </row>
    <row r="9" spans="1:5" s="1" customFormat="1" ht="20.25" customHeight="1">
      <c r="A9" s="16">
        <v>30102</v>
      </c>
      <c r="B9" s="13" t="s">
        <v>100</v>
      </c>
      <c r="C9" s="42"/>
      <c r="D9" s="42">
        <v>24</v>
      </c>
      <c r="E9" s="43"/>
    </row>
    <row r="10" spans="1:5" s="1" customFormat="1" ht="20.25" customHeight="1">
      <c r="A10" s="16">
        <v>30103</v>
      </c>
      <c r="B10" s="17" t="s">
        <v>101</v>
      </c>
      <c r="C10" s="43"/>
      <c r="D10" s="43">
        <v>20.38</v>
      </c>
      <c r="E10" s="43"/>
    </row>
    <row r="11" spans="1:5" s="1" customFormat="1" ht="20.25" customHeight="1">
      <c r="A11" s="16">
        <v>30104</v>
      </c>
      <c r="B11" s="18" t="s">
        <v>102</v>
      </c>
      <c r="C11" s="43"/>
      <c r="D11" s="43">
        <v>35.28</v>
      </c>
      <c r="E11" s="43"/>
    </row>
    <row r="12" spans="1:5" s="1" customFormat="1" ht="20.25" customHeight="1">
      <c r="A12" s="16">
        <v>30105</v>
      </c>
      <c r="B12" s="18" t="s">
        <v>103</v>
      </c>
      <c r="C12" s="43"/>
      <c r="D12" s="43"/>
      <c r="E12" s="43"/>
    </row>
    <row r="13" spans="1:5" s="1" customFormat="1" ht="20.25" customHeight="1">
      <c r="A13" s="16">
        <v>30106</v>
      </c>
      <c r="B13" s="17" t="s">
        <v>104</v>
      </c>
      <c r="C13" s="43"/>
      <c r="D13" s="43"/>
      <c r="E13" s="44"/>
    </row>
    <row r="14" spans="1:5" s="1" customFormat="1" ht="20.25" customHeight="1">
      <c r="A14" s="16">
        <v>30107</v>
      </c>
      <c r="B14" s="17" t="s">
        <v>105</v>
      </c>
      <c r="C14" s="43"/>
      <c r="D14" s="43">
        <v>149.92</v>
      </c>
      <c r="E14" s="44"/>
    </row>
    <row r="15" spans="1:5" s="1" customFormat="1" ht="20.25" customHeight="1">
      <c r="A15" s="16">
        <v>30108</v>
      </c>
      <c r="B15" s="18" t="s">
        <v>106</v>
      </c>
      <c r="C15" s="43"/>
      <c r="D15" s="43">
        <v>108.72</v>
      </c>
      <c r="E15" s="44"/>
    </row>
    <row r="16" spans="1:5" s="1" customFormat="1" ht="20.25" customHeight="1">
      <c r="A16" s="16">
        <v>302</v>
      </c>
      <c r="B16" s="18" t="s">
        <v>107</v>
      </c>
      <c r="C16" s="41">
        <f>D16+E16</f>
        <v>127.13999999999999</v>
      </c>
      <c r="D16" s="41">
        <f>SUM(D17:D48)</f>
        <v>0</v>
      </c>
      <c r="E16" s="41">
        <f>SUM(E17:E48)</f>
        <v>127.13999999999999</v>
      </c>
    </row>
    <row r="17" spans="1:5" s="1" customFormat="1" ht="20.25" customHeight="1">
      <c r="A17" s="16">
        <v>30201</v>
      </c>
      <c r="B17" s="18" t="s">
        <v>108</v>
      </c>
      <c r="C17" s="43"/>
      <c r="D17" s="43"/>
      <c r="E17" s="44">
        <v>22.6</v>
      </c>
    </row>
    <row r="18" spans="1:5" s="1" customFormat="1" ht="20.25" customHeight="1">
      <c r="A18" s="16">
        <v>30202</v>
      </c>
      <c r="B18" s="17" t="s">
        <v>109</v>
      </c>
      <c r="C18" s="43"/>
      <c r="D18" s="43"/>
      <c r="E18" s="44">
        <v>1.1</v>
      </c>
    </row>
    <row r="19" spans="1:5" s="1" customFormat="1" ht="20.25" customHeight="1">
      <c r="A19" s="16">
        <v>30203</v>
      </c>
      <c r="B19" s="17" t="s">
        <v>110</v>
      </c>
      <c r="C19" s="43"/>
      <c r="D19" s="43"/>
      <c r="E19" s="44"/>
    </row>
    <row r="20" spans="1:5" s="1" customFormat="1" ht="20.25" customHeight="1">
      <c r="A20" s="16">
        <v>30204</v>
      </c>
      <c r="B20" s="17" t="s">
        <v>111</v>
      </c>
      <c r="C20" s="43"/>
      <c r="D20" s="43"/>
      <c r="E20" s="44"/>
    </row>
    <row r="21" spans="1:5" s="1" customFormat="1" ht="20.25" customHeight="1">
      <c r="A21" s="16">
        <v>30205</v>
      </c>
      <c r="B21" s="17" t="s">
        <v>112</v>
      </c>
      <c r="C21" s="43"/>
      <c r="D21" s="43"/>
      <c r="E21" s="44">
        <v>1.8</v>
      </c>
    </row>
    <row r="22" spans="1:5" s="1" customFormat="1" ht="20.25" customHeight="1">
      <c r="A22" s="16">
        <v>30206</v>
      </c>
      <c r="B22" s="17" t="s">
        <v>113</v>
      </c>
      <c r="C22" s="43"/>
      <c r="D22" s="43"/>
      <c r="E22" s="44">
        <v>7.46</v>
      </c>
    </row>
    <row r="23" spans="1:5" s="1" customFormat="1" ht="20.25" customHeight="1">
      <c r="A23" s="16">
        <v>30207</v>
      </c>
      <c r="B23" s="18" t="s">
        <v>114</v>
      </c>
      <c r="C23" s="43"/>
      <c r="D23" s="43"/>
      <c r="E23" s="44">
        <v>2.03</v>
      </c>
    </row>
    <row r="24" spans="1:5" s="1" customFormat="1" ht="20.25" customHeight="1">
      <c r="A24" s="16">
        <v>30208</v>
      </c>
      <c r="B24" s="17" t="s">
        <v>115</v>
      </c>
      <c r="C24" s="43"/>
      <c r="D24" s="43"/>
      <c r="E24" s="44"/>
    </row>
    <row r="25" spans="1:5" s="1" customFormat="1" ht="20.25" customHeight="1">
      <c r="A25" s="16">
        <v>30209</v>
      </c>
      <c r="B25" s="17" t="s">
        <v>116</v>
      </c>
      <c r="C25" s="43"/>
      <c r="D25" s="43"/>
      <c r="E25" s="44">
        <v>0.3</v>
      </c>
    </row>
    <row r="26" spans="1:5" s="1" customFormat="1" ht="20.25" customHeight="1">
      <c r="A26" s="16">
        <v>30211</v>
      </c>
      <c r="B26" s="21" t="s">
        <v>117</v>
      </c>
      <c r="C26" s="43"/>
      <c r="D26" s="43"/>
      <c r="E26" s="44">
        <v>4.47</v>
      </c>
    </row>
    <row r="27" spans="1:5" s="1" customFormat="1" ht="20.25" customHeight="1">
      <c r="A27" s="16">
        <v>30212</v>
      </c>
      <c r="B27" s="21" t="s">
        <v>118</v>
      </c>
      <c r="C27" s="43"/>
      <c r="D27" s="43"/>
      <c r="E27" s="44"/>
    </row>
    <row r="28" spans="1:5" ht="20.25" customHeight="1">
      <c r="A28" s="16">
        <v>30213</v>
      </c>
      <c r="B28" s="18" t="s">
        <v>119</v>
      </c>
      <c r="C28" s="43"/>
      <c r="D28" s="43"/>
      <c r="E28" s="44">
        <v>0.42</v>
      </c>
    </row>
    <row r="29" spans="1:5" ht="20.25" customHeight="1">
      <c r="A29" s="16">
        <v>30214</v>
      </c>
      <c r="B29" s="18" t="s">
        <v>120</v>
      </c>
      <c r="C29" s="43"/>
      <c r="D29" s="43"/>
      <c r="E29" s="44"/>
    </row>
    <row r="30" spans="1:5" ht="20.25" customHeight="1">
      <c r="A30" s="16">
        <v>30215</v>
      </c>
      <c r="B30" s="18" t="s">
        <v>121</v>
      </c>
      <c r="C30" s="43"/>
      <c r="D30" s="43"/>
      <c r="E30" s="44"/>
    </row>
    <row r="31" spans="1:5" ht="20.25" customHeight="1">
      <c r="A31" s="16">
        <v>30216</v>
      </c>
      <c r="B31" s="18" t="s">
        <v>122</v>
      </c>
      <c r="C31" s="43"/>
      <c r="D31" s="43"/>
      <c r="E31" s="44">
        <v>2.39</v>
      </c>
    </row>
    <row r="32" spans="1:5" ht="20.25" customHeight="1">
      <c r="A32" s="16">
        <v>30217</v>
      </c>
      <c r="B32" s="18" t="s">
        <v>123</v>
      </c>
      <c r="C32" s="43"/>
      <c r="D32" s="43"/>
      <c r="E32" s="44">
        <v>7.2</v>
      </c>
    </row>
    <row r="33" spans="1:5" ht="20.25" customHeight="1">
      <c r="A33" s="16">
        <v>30218</v>
      </c>
      <c r="B33" s="18" t="s">
        <v>124</v>
      </c>
      <c r="C33" s="43"/>
      <c r="D33" s="43"/>
      <c r="E33" s="44"/>
    </row>
    <row r="34" spans="1:5" ht="20.25" customHeight="1">
      <c r="A34" s="16">
        <v>30219</v>
      </c>
      <c r="B34" s="18" t="s">
        <v>125</v>
      </c>
      <c r="C34" s="43"/>
      <c r="D34" s="43"/>
      <c r="E34" s="44"/>
    </row>
    <row r="35" spans="1:5" ht="20.25" customHeight="1">
      <c r="A35" s="16">
        <v>30220</v>
      </c>
      <c r="B35" s="18" t="s">
        <v>126</v>
      </c>
      <c r="C35" s="43"/>
      <c r="D35" s="43"/>
      <c r="E35" s="44"/>
    </row>
    <row r="36" spans="1:5" ht="20.25" customHeight="1">
      <c r="A36" s="16">
        <v>30221</v>
      </c>
      <c r="B36" s="18" t="s">
        <v>127</v>
      </c>
      <c r="C36" s="43"/>
      <c r="D36" s="43"/>
      <c r="E36" s="44"/>
    </row>
    <row r="37" spans="1:5" ht="20.25" customHeight="1">
      <c r="A37" s="16">
        <v>30222</v>
      </c>
      <c r="B37" s="18" t="s">
        <v>128</v>
      </c>
      <c r="C37" s="43"/>
      <c r="D37" s="43"/>
      <c r="E37" s="44"/>
    </row>
    <row r="38" spans="1:5" ht="20.25" customHeight="1">
      <c r="A38" s="16">
        <v>30223</v>
      </c>
      <c r="B38" s="18" t="s">
        <v>129</v>
      </c>
      <c r="C38" s="43"/>
      <c r="D38" s="43"/>
      <c r="E38" s="44"/>
    </row>
    <row r="39" spans="1:5" ht="20.25" customHeight="1">
      <c r="A39" s="16">
        <v>30224</v>
      </c>
      <c r="B39" s="18" t="s">
        <v>130</v>
      </c>
      <c r="C39" s="43"/>
      <c r="D39" s="43"/>
      <c r="E39" s="44"/>
    </row>
    <row r="40" spans="1:5" ht="20.25" customHeight="1">
      <c r="A40" s="16">
        <v>30225</v>
      </c>
      <c r="B40" s="18" t="s">
        <v>131</v>
      </c>
      <c r="C40" s="43"/>
      <c r="D40" s="43"/>
      <c r="E40" s="44"/>
    </row>
    <row r="41" spans="1:5" ht="20.25" customHeight="1">
      <c r="A41" s="16">
        <v>30226</v>
      </c>
      <c r="B41" s="18" t="s">
        <v>132</v>
      </c>
      <c r="C41" s="43"/>
      <c r="D41" s="43"/>
      <c r="E41" s="44">
        <v>1.2</v>
      </c>
    </row>
    <row r="42" spans="1:5" ht="20.25" customHeight="1">
      <c r="A42" s="16">
        <v>30227</v>
      </c>
      <c r="B42" s="18" t="s">
        <v>133</v>
      </c>
      <c r="C42" s="43"/>
      <c r="D42" s="43"/>
      <c r="E42" s="44"/>
    </row>
    <row r="43" spans="1:5" ht="20.25" customHeight="1">
      <c r="A43" s="16">
        <v>30228</v>
      </c>
      <c r="B43" s="18" t="s">
        <v>134</v>
      </c>
      <c r="C43" s="43"/>
      <c r="D43" s="43"/>
      <c r="E43" s="44">
        <v>4.19</v>
      </c>
    </row>
    <row r="44" spans="1:5" ht="20.25" customHeight="1">
      <c r="A44" s="16">
        <v>30229</v>
      </c>
      <c r="B44" s="18" t="s">
        <v>135</v>
      </c>
      <c r="C44" s="43"/>
      <c r="D44" s="43"/>
      <c r="E44" s="44">
        <v>9.9</v>
      </c>
    </row>
    <row r="45" spans="1:5" ht="20.25" customHeight="1">
      <c r="A45" s="16">
        <v>30231</v>
      </c>
      <c r="B45" s="18" t="s">
        <v>136</v>
      </c>
      <c r="C45" s="43"/>
      <c r="D45" s="43"/>
      <c r="E45" s="44">
        <v>10</v>
      </c>
    </row>
    <row r="46" spans="1:5" ht="20.25" customHeight="1">
      <c r="A46" s="16">
        <v>30239</v>
      </c>
      <c r="B46" s="18" t="s">
        <v>137</v>
      </c>
      <c r="C46" s="43"/>
      <c r="D46" s="43"/>
      <c r="E46" s="44">
        <v>40.26</v>
      </c>
    </row>
    <row r="47" spans="1:5" ht="20.25" customHeight="1">
      <c r="A47" s="16">
        <v>30240</v>
      </c>
      <c r="B47" s="18" t="s">
        <v>138</v>
      </c>
      <c r="C47" s="43"/>
      <c r="D47" s="43"/>
      <c r="E47" s="44"/>
    </row>
    <row r="48" spans="1:5" ht="20.25" customHeight="1">
      <c r="A48" s="16">
        <v>30299</v>
      </c>
      <c r="B48" s="18" t="s">
        <v>139</v>
      </c>
      <c r="C48" s="43"/>
      <c r="D48" s="43"/>
      <c r="E48" s="44">
        <v>11.82</v>
      </c>
    </row>
    <row r="49" spans="1:5" ht="20.25" customHeight="1">
      <c r="A49" s="20">
        <v>303</v>
      </c>
      <c r="B49" s="18" t="s">
        <v>140</v>
      </c>
      <c r="C49" s="41">
        <f>D49+E49</f>
        <v>408.97999999999996</v>
      </c>
      <c r="D49" s="41">
        <f>SUM(D50:D63)</f>
        <v>408.97999999999996</v>
      </c>
      <c r="E49" s="41">
        <f>SUM(E50:E63)</f>
        <v>0</v>
      </c>
    </row>
    <row r="50" spans="1:5" ht="20.25" customHeight="1">
      <c r="A50" s="20">
        <v>30301</v>
      </c>
      <c r="B50" s="18" t="s">
        <v>141</v>
      </c>
      <c r="C50" s="43"/>
      <c r="D50" s="43"/>
      <c r="E50" s="44"/>
    </row>
    <row r="51" spans="1:5" ht="20.25" customHeight="1">
      <c r="A51" s="20">
        <v>30302</v>
      </c>
      <c r="B51" s="18" t="s">
        <v>142</v>
      </c>
      <c r="C51" s="43"/>
      <c r="D51" s="43">
        <v>204.49</v>
      </c>
      <c r="E51" s="44"/>
    </row>
    <row r="52" spans="1:5" ht="20.25" customHeight="1">
      <c r="A52" s="20">
        <v>30303</v>
      </c>
      <c r="B52" s="18" t="s">
        <v>143</v>
      </c>
      <c r="C52" s="43"/>
      <c r="D52" s="43">
        <v>69.43</v>
      </c>
      <c r="E52" s="44"/>
    </row>
    <row r="53" spans="1:5" ht="20.25" customHeight="1">
      <c r="A53" s="20">
        <v>30304</v>
      </c>
      <c r="B53" s="18" t="s">
        <v>144</v>
      </c>
      <c r="C53" s="43"/>
      <c r="D53" s="43">
        <v>77.34</v>
      </c>
      <c r="E53" s="44"/>
    </row>
    <row r="54" spans="1:5" ht="20.25" customHeight="1">
      <c r="A54" s="20">
        <v>30305</v>
      </c>
      <c r="B54" s="18" t="s">
        <v>145</v>
      </c>
      <c r="C54" s="43"/>
      <c r="D54" s="43"/>
      <c r="E54" s="44"/>
    </row>
    <row r="55" spans="1:5" ht="20.25" customHeight="1">
      <c r="A55" s="20">
        <v>30306</v>
      </c>
      <c r="B55" s="18" t="s">
        <v>146</v>
      </c>
      <c r="C55" s="43"/>
      <c r="D55" s="43"/>
      <c r="E55" s="44"/>
    </row>
    <row r="56" spans="1:5" ht="20.25" customHeight="1">
      <c r="A56" s="20">
        <v>30307</v>
      </c>
      <c r="B56" s="18" t="s">
        <v>147</v>
      </c>
      <c r="C56" s="43"/>
      <c r="D56" s="43">
        <v>17.84</v>
      </c>
      <c r="E56" s="44"/>
    </row>
    <row r="57" spans="1:5" ht="20.25" customHeight="1">
      <c r="A57" s="20">
        <v>30308</v>
      </c>
      <c r="B57" s="18" t="s">
        <v>148</v>
      </c>
      <c r="C57" s="43"/>
      <c r="D57" s="43"/>
      <c r="E57" s="44"/>
    </row>
    <row r="58" spans="1:5" ht="20.25" customHeight="1">
      <c r="A58" s="20">
        <v>30309</v>
      </c>
      <c r="B58" s="18" t="s">
        <v>149</v>
      </c>
      <c r="C58" s="43"/>
      <c r="D58" s="43"/>
      <c r="E58" s="44"/>
    </row>
    <row r="59" spans="1:5" ht="20.25" customHeight="1">
      <c r="A59" s="20">
        <v>30310</v>
      </c>
      <c r="B59" s="18" t="s">
        <v>150</v>
      </c>
      <c r="C59" s="43"/>
      <c r="D59" s="43"/>
      <c r="E59" s="44"/>
    </row>
    <row r="60" spans="1:5" ht="20.25" customHeight="1">
      <c r="A60" s="20">
        <v>30311</v>
      </c>
      <c r="B60" s="18" t="s">
        <v>151</v>
      </c>
      <c r="C60" s="43"/>
      <c r="D60" s="43">
        <v>37.12</v>
      </c>
      <c r="E60" s="44"/>
    </row>
    <row r="61" spans="1:5" ht="20.25" customHeight="1">
      <c r="A61" s="20">
        <v>30312</v>
      </c>
      <c r="B61" s="18" t="s">
        <v>152</v>
      </c>
      <c r="C61" s="43"/>
      <c r="D61" s="43"/>
      <c r="E61" s="44"/>
    </row>
    <row r="62" spans="1:5" ht="20.25" customHeight="1">
      <c r="A62" s="20">
        <v>30313</v>
      </c>
      <c r="B62" s="18" t="s">
        <v>153</v>
      </c>
      <c r="C62" s="43"/>
      <c r="D62" s="43"/>
      <c r="E62" s="44"/>
    </row>
    <row r="63" spans="1:5" ht="37.5">
      <c r="A63" s="20">
        <v>30399</v>
      </c>
      <c r="B63" s="18" t="s">
        <v>154</v>
      </c>
      <c r="C63" s="43"/>
      <c r="D63" s="43">
        <v>2.76</v>
      </c>
      <c r="E63" s="44"/>
    </row>
  </sheetData>
  <sheetProtection/>
  <mergeCells count="4">
    <mergeCell ref="A1:E1"/>
    <mergeCell ref="A2:E2"/>
    <mergeCell ref="A4:B4"/>
    <mergeCell ref="C4:E4"/>
  </mergeCells>
  <printOptions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4" sqref="C14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23" t="s">
        <v>155</v>
      </c>
      <c r="C1" s="2"/>
      <c r="D1" s="2"/>
    </row>
    <row r="2" spans="1:7" ht="33.75" customHeight="1">
      <c r="A2" s="24" t="s">
        <v>156</v>
      </c>
      <c r="B2" s="24"/>
      <c r="C2" s="24"/>
      <c r="D2" s="24"/>
      <c r="E2" s="24"/>
      <c r="F2" s="24"/>
      <c r="G2" s="24"/>
    </row>
    <row r="3" spans="3:7" s="22" customFormat="1" ht="19.5" customHeight="1">
      <c r="C3" s="25"/>
      <c r="D3" s="26"/>
      <c r="G3" s="27" t="s">
        <v>2</v>
      </c>
    </row>
    <row r="4" spans="1:7" s="22" customFormat="1" ht="29.25" customHeight="1">
      <c r="A4" s="28" t="s">
        <v>157</v>
      </c>
      <c r="B4" s="28" t="s">
        <v>158</v>
      </c>
      <c r="C4" s="28"/>
      <c r="D4" s="28"/>
      <c r="E4" s="28"/>
      <c r="F4" s="28"/>
      <c r="G4" s="28"/>
    </row>
    <row r="5" spans="1:7" s="22" customFormat="1" ht="29.25" customHeight="1">
      <c r="A5" s="28"/>
      <c r="B5" s="28" t="s">
        <v>46</v>
      </c>
      <c r="C5" s="28" t="s">
        <v>159</v>
      </c>
      <c r="D5" s="28" t="s">
        <v>160</v>
      </c>
      <c r="E5" s="28" t="s">
        <v>161</v>
      </c>
      <c r="F5" s="28"/>
      <c r="G5" s="28"/>
    </row>
    <row r="6" spans="1:7" s="22" customFormat="1" ht="29.25" customHeight="1">
      <c r="A6" s="28"/>
      <c r="B6" s="28"/>
      <c r="C6" s="28"/>
      <c r="D6" s="28"/>
      <c r="E6" s="28" t="s">
        <v>162</v>
      </c>
      <c r="F6" s="28" t="s">
        <v>163</v>
      </c>
      <c r="G6" s="28" t="s">
        <v>164</v>
      </c>
    </row>
    <row r="7" spans="1:7" s="22" customFormat="1" ht="29.25" customHeight="1">
      <c r="A7" s="29" t="s">
        <v>165</v>
      </c>
      <c r="B7" s="29">
        <f>C7+D7+E7</f>
        <v>17.2</v>
      </c>
      <c r="C7" s="30"/>
      <c r="D7" s="31">
        <v>7.2</v>
      </c>
      <c r="E7" s="29">
        <f>F7+G7</f>
        <v>10</v>
      </c>
      <c r="F7" s="29"/>
      <c r="G7" s="29">
        <v>10</v>
      </c>
    </row>
    <row r="8" spans="3:4" s="22" customFormat="1" ht="19.5" customHeight="1">
      <c r="C8" s="25"/>
      <c r="D8" s="26"/>
    </row>
    <row r="9" spans="3:4" s="22" customFormat="1" ht="19.5" customHeight="1">
      <c r="C9" s="25"/>
      <c r="D9" s="26"/>
    </row>
    <row r="10" spans="3:4" s="22" customFormat="1" ht="19.5" customHeight="1">
      <c r="C10" s="25"/>
      <c r="D10" s="26"/>
    </row>
    <row r="11" ht="20.25" customHeight="1"/>
    <row r="12" ht="20.25" customHeight="1"/>
    <row r="13" ht="20.25" customHeight="1">
      <c r="I13" s="32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C1:D1"/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3" sqref="A3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2" t="s">
        <v>166</v>
      </c>
      <c r="B1" s="2"/>
      <c r="C1" s="2"/>
      <c r="D1" s="2"/>
      <c r="E1" s="2"/>
    </row>
    <row r="2" ht="28.5">
      <c r="A2" s="3" t="s">
        <v>167</v>
      </c>
    </row>
    <row r="3" spans="1:5" s="1" customFormat="1" ht="18.75">
      <c r="A3" s="4"/>
      <c r="B3" s="4"/>
      <c r="C3" s="4"/>
      <c r="D3" s="4"/>
      <c r="E3" s="5" t="s">
        <v>2</v>
      </c>
    </row>
    <row r="4" spans="1:5" s="1" customFormat="1" ht="20.25" customHeight="1">
      <c r="A4" s="6" t="s">
        <v>44</v>
      </c>
      <c r="B4" s="6" t="s">
        <v>45</v>
      </c>
      <c r="C4" s="7" t="s">
        <v>168</v>
      </c>
      <c r="D4" s="7"/>
      <c r="E4" s="8"/>
    </row>
    <row r="5" spans="1:5" s="1" customFormat="1" ht="20.25" customHeight="1">
      <c r="A5" s="9"/>
      <c r="B5" s="9"/>
      <c r="C5" s="7" t="s">
        <v>46</v>
      </c>
      <c r="D5" s="7" t="s">
        <v>66</v>
      </c>
      <c r="E5" s="7" t="s">
        <v>67</v>
      </c>
    </row>
    <row r="6" spans="1:5" s="1" customFormat="1" ht="20.25" customHeight="1">
      <c r="A6" s="10"/>
      <c r="B6" s="11" t="s">
        <v>46</v>
      </c>
      <c r="C6" s="10"/>
      <c r="D6" s="10"/>
      <c r="E6" s="10"/>
    </row>
    <row r="7" spans="1:5" s="1" customFormat="1" ht="20.25" customHeight="1">
      <c r="A7" s="12"/>
      <c r="B7" s="13"/>
      <c r="C7" s="14"/>
      <c r="D7" s="15"/>
      <c r="E7" s="15"/>
    </row>
    <row r="8" spans="1:5" s="1" customFormat="1" ht="20.25" customHeight="1">
      <c r="A8" s="12"/>
      <c r="B8" s="13"/>
      <c r="C8" s="14"/>
      <c r="D8" s="15"/>
      <c r="E8" s="15"/>
    </row>
    <row r="9" spans="1:5" s="1" customFormat="1" ht="20.25" customHeight="1">
      <c r="A9" s="12"/>
      <c r="B9" s="13"/>
      <c r="C9" s="14"/>
      <c r="D9" s="15"/>
      <c r="E9" s="15"/>
    </row>
    <row r="10" spans="1:5" s="1" customFormat="1" ht="20.25" customHeight="1">
      <c r="A10" s="16"/>
      <c r="B10" s="17"/>
      <c r="C10" s="15"/>
      <c r="D10" s="15"/>
      <c r="E10" s="15"/>
    </row>
    <row r="11" spans="1:5" s="1" customFormat="1" ht="20.25" customHeight="1">
      <c r="A11" s="16"/>
      <c r="B11" s="18"/>
      <c r="C11" s="15"/>
      <c r="D11" s="15"/>
      <c r="E11" s="15"/>
    </row>
    <row r="12" spans="1:5" s="1" customFormat="1" ht="20.25" customHeight="1">
      <c r="A12" s="16"/>
      <c r="B12" s="18"/>
      <c r="C12" s="15"/>
      <c r="D12" s="15"/>
      <c r="E12" s="15"/>
    </row>
    <row r="13" spans="1:5" s="1" customFormat="1" ht="20.25" customHeight="1">
      <c r="A13" s="16"/>
      <c r="B13" s="17"/>
      <c r="C13" s="15"/>
      <c r="D13" s="15"/>
      <c r="E13" s="19"/>
    </row>
    <row r="14" spans="1:5" s="1" customFormat="1" ht="20.25" customHeight="1">
      <c r="A14" s="16"/>
      <c r="B14" s="17"/>
      <c r="C14" s="15"/>
      <c r="D14" s="15"/>
      <c r="E14" s="19"/>
    </row>
    <row r="15" spans="1:5" s="1" customFormat="1" ht="20.25" customHeight="1">
      <c r="A15" s="16"/>
      <c r="B15" s="18"/>
      <c r="C15" s="15"/>
      <c r="D15" s="15"/>
      <c r="E15" s="19"/>
    </row>
    <row r="16" spans="1:5" s="1" customFormat="1" ht="20.25" customHeight="1">
      <c r="A16" s="16"/>
      <c r="B16" s="18"/>
      <c r="C16" s="15"/>
      <c r="D16" s="15"/>
      <c r="E16" s="19"/>
    </row>
    <row r="17" spans="1:5" s="1" customFormat="1" ht="20.25" customHeight="1">
      <c r="A17" s="16"/>
      <c r="B17" s="18"/>
      <c r="C17" s="15"/>
      <c r="D17" s="15"/>
      <c r="E17" s="19"/>
    </row>
    <row r="18" spans="1:5" s="1" customFormat="1" ht="20.25" customHeight="1">
      <c r="A18" s="16"/>
      <c r="B18" s="17"/>
      <c r="C18" s="15"/>
      <c r="D18" s="15"/>
      <c r="E18" s="19"/>
    </row>
    <row r="19" spans="1:5" s="1" customFormat="1" ht="20.25" customHeight="1">
      <c r="A19" s="20"/>
      <c r="B19" s="17"/>
      <c r="C19" s="15"/>
      <c r="D19" s="15"/>
      <c r="E19" s="19"/>
    </row>
    <row r="20" spans="1:5" s="1" customFormat="1" ht="20.25" customHeight="1">
      <c r="A20" s="20"/>
      <c r="B20" s="17"/>
      <c r="C20" s="15"/>
      <c r="D20" s="15"/>
      <c r="E20" s="19"/>
    </row>
    <row r="21" spans="1:5" s="1" customFormat="1" ht="20.25" customHeight="1">
      <c r="A21" s="20"/>
      <c r="B21" s="17"/>
      <c r="C21" s="15"/>
      <c r="D21" s="15"/>
      <c r="E21" s="19"/>
    </row>
    <row r="22" spans="1:5" s="1" customFormat="1" ht="20.25" customHeight="1">
      <c r="A22" s="20"/>
      <c r="B22" s="18"/>
      <c r="C22" s="15"/>
      <c r="D22" s="15"/>
      <c r="E22" s="19"/>
    </row>
    <row r="23" spans="1:5" s="1" customFormat="1" ht="20.25" customHeight="1">
      <c r="A23" s="20"/>
      <c r="B23" s="17"/>
      <c r="C23" s="15"/>
      <c r="D23" s="15"/>
      <c r="E23" s="19"/>
    </row>
    <row r="24" spans="1:5" s="1" customFormat="1" ht="20.25" customHeight="1">
      <c r="A24" s="20"/>
      <c r="B24" s="21"/>
      <c r="C24" s="15"/>
      <c r="D24" s="15"/>
      <c r="E24" s="19"/>
    </row>
    <row r="25" spans="1:5" s="1" customFormat="1" ht="20.25" customHeight="1">
      <c r="A25" s="20"/>
      <c r="B25" s="21"/>
      <c r="C25" s="15"/>
      <c r="D25" s="15"/>
      <c r="E25" s="19"/>
    </row>
    <row r="26" spans="1:5" ht="20.25" customHeight="1">
      <c r="A26" s="20"/>
      <c r="B26" s="18"/>
      <c r="C26" s="15"/>
      <c r="D26" s="15"/>
      <c r="E26" s="19"/>
    </row>
  </sheetData>
  <sheetProtection/>
  <mergeCells count="5">
    <mergeCell ref="A1:E1"/>
    <mergeCell ref="A2:E2"/>
    <mergeCell ref="C4:E4"/>
    <mergeCell ref="A4:A5"/>
    <mergeCell ref="B4:B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1" right="0.71" top="0.43" bottom="0.27" header="0.31" footer="0.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2016-03-25T06:50:18Z</cp:lastPrinted>
  <dcterms:created xsi:type="dcterms:W3CDTF">2010-11-30T02:24:49Z</dcterms:created>
  <dcterms:modified xsi:type="dcterms:W3CDTF">2017-04-17T09:20:10Z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2052-10.1.0.6374</vt:lpwstr>
  </property>
</Properties>
</file>