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765"/>
  </bookViews>
  <sheets>
    <sheet name="通达" sheetId="5" r:id="rId1"/>
  </sheets>
  <definedNames>
    <definedName name="_xlnm.Print_Area" localSheetId="0">通达!$A$2:$Q$20</definedName>
    <definedName name="_xlnm.Print_Titles" localSheetId="0">通达!$1:$4</definedName>
  </definedNames>
  <calcPr calcId="144525"/>
</workbook>
</file>

<file path=xl/calcChain.xml><?xml version="1.0" encoding="utf-8"?>
<calcChain xmlns="http://schemas.openxmlformats.org/spreadsheetml/2006/main">
  <c r="P20" i="5" l="1"/>
  <c r="J20" i="5"/>
  <c r="P19" i="5"/>
  <c r="J19" i="5"/>
  <c r="P18" i="5"/>
  <c r="J18" i="5"/>
  <c r="P17" i="5"/>
  <c r="J17" i="5"/>
  <c r="P16" i="5"/>
  <c r="J16" i="5"/>
  <c r="P15" i="5"/>
  <c r="P14" i="5"/>
  <c r="P13" i="5"/>
  <c r="P12" i="5"/>
  <c r="J12" i="5"/>
  <c r="P11" i="5"/>
  <c r="J11" i="5"/>
  <c r="P10" i="5"/>
  <c r="P9" i="5"/>
  <c r="J9" i="5"/>
  <c r="P8" i="5"/>
  <c r="J8" i="5"/>
  <c r="P7" i="5"/>
  <c r="J7" i="5"/>
  <c r="P6" i="5"/>
  <c r="J6" i="5"/>
  <c r="P5" i="5"/>
  <c r="O5" i="5"/>
  <c r="M5" i="5"/>
  <c r="L5" i="5"/>
  <c r="J5" i="5"/>
  <c r="I5" i="5"/>
  <c r="H5" i="5"/>
</calcChain>
</file>

<file path=xl/sharedStrings.xml><?xml version="1.0" encoding="utf-8"?>
<sst xmlns="http://schemas.openxmlformats.org/spreadsheetml/2006/main" count="122" uniqueCount="95">
  <si>
    <t>序号</t>
  </si>
  <si>
    <t>乡镇（街道）</t>
  </si>
  <si>
    <t>村（社区）</t>
  </si>
  <si>
    <t>组</t>
  </si>
  <si>
    <t>项目名称</t>
  </si>
  <si>
    <t>起点</t>
  </si>
  <si>
    <t>止点</t>
  </si>
  <si>
    <t>建设规模（公里）</t>
  </si>
  <si>
    <t>工程总价（万元）</t>
  </si>
  <si>
    <t>其中：（万元）</t>
  </si>
  <si>
    <t>资金组成（万元）</t>
  </si>
  <si>
    <t>备注</t>
  </si>
  <si>
    <t>通达</t>
  </si>
  <si>
    <t>通畅</t>
  </si>
  <si>
    <t>合计</t>
  </si>
  <si>
    <t>均宽（米）</t>
  </si>
  <si>
    <t>建安工程费</t>
  </si>
  <si>
    <t>建安工程每公里单价</t>
  </si>
  <si>
    <t>市级补助资金</t>
  </si>
  <si>
    <t>业主自筹资金</t>
  </si>
  <si>
    <t>巴阳镇</t>
  </si>
  <si>
    <t>永利村</t>
  </si>
  <si>
    <t>柜子岩</t>
  </si>
  <si>
    <t>南溪镇</t>
  </si>
  <si>
    <t>1、3</t>
  </si>
  <si>
    <t>人和街道</t>
  </si>
  <si>
    <t>民权村</t>
  </si>
  <si>
    <t>云阳镇</t>
  </si>
  <si>
    <t>6、7</t>
  </si>
  <si>
    <t>路阳镇</t>
  </si>
  <si>
    <t>大阳镇</t>
  </si>
  <si>
    <t>庆霞社区</t>
  </si>
  <si>
    <t>附件2</t>
  </si>
  <si>
    <t>1个街道7个乡镇</t>
  </si>
  <si>
    <t>2个社区9个村</t>
  </si>
  <si>
    <t>26个组</t>
  </si>
  <si>
    <t>15条</t>
  </si>
  <si>
    <t>云阳县巴阳镇永利村组级公路通达(新修)工程（流井沟-柜子岩  5组）</t>
  </si>
  <si>
    <t>流井沟</t>
  </si>
  <si>
    <t>新修工程</t>
  </si>
  <si>
    <t>卫星社区</t>
  </si>
  <si>
    <t xml:space="preserve">9、10 </t>
  </si>
  <si>
    <t>云阳县南溪镇卫星社区组级公路通达（新修）工程（老屋里～石岗坪 10组 张云平～彭朝华湾 9组）</t>
  </si>
  <si>
    <t>老屋里、张云平</t>
  </si>
  <si>
    <t>石岗坪、彭朝华湾</t>
  </si>
  <si>
    <t>长河村</t>
  </si>
  <si>
    <t>10、15、16</t>
  </si>
  <si>
    <t>云阳县人和街道长河村组级路通达（新修）工程（三方塘-红湾 10组、15组、大坡-孙田塝 16组）</t>
  </si>
  <si>
    <t>1、5</t>
  </si>
  <si>
    <t>云阳县人和街道民权村组级公路通达(新修)工程（长河1组—民权5组）</t>
  </si>
  <si>
    <t>2、3、5、6</t>
  </si>
  <si>
    <t>云阳县人和街道长河村组级公路通达(新修)工程（张边明家—后坑 5、6组  黄学富家—罗欠崖  3、4组  土地包—长地坪  2、4组）</t>
  </si>
  <si>
    <t>张边明家、黄学富家、土地包</t>
  </si>
  <si>
    <t>后坑、罗欠崖、长地坪</t>
  </si>
  <si>
    <t xml:space="preserve"> </t>
  </si>
  <si>
    <t>梅树村</t>
  </si>
  <si>
    <t>云阳县云阳镇梅树村1组组级公路通达（新修）工程（猪脑壳包-刘兴芳屋）</t>
  </si>
  <si>
    <t>猪脑壳包</t>
  </si>
  <si>
    <t>刘兴芳屋</t>
  </si>
  <si>
    <t>云阳县云阳镇梅树村1组组级公路通达（整治）工程（方家河坝-猪脑壳包）</t>
  </si>
  <si>
    <t>方家河坝</t>
  </si>
  <si>
    <t>通达工程</t>
  </si>
  <si>
    <t>中和村</t>
  </si>
  <si>
    <t>云阳县路阳镇中和村通达（整治）工程（向家老屋-上李家洞 13组）</t>
  </si>
  <si>
    <t>向家老屋</t>
  </si>
  <si>
    <t>上李家洞</t>
  </si>
  <si>
    <t>南海村</t>
  </si>
  <si>
    <t>9、10、11</t>
  </si>
  <si>
    <t>云阳县路阳镇南海村组级公路通达（整治）工程（廖家湾水厂—王家院子  9组  10组  罗桥湾—王麻子湾  11组）</t>
  </si>
  <si>
    <t>廖家湾水厂、罗桥湾</t>
  </si>
  <si>
    <t>王家院子、王麻子湾</t>
  </si>
  <si>
    <t>迎瑞村</t>
  </si>
  <si>
    <t>云阳县路阳镇迎瑞村组级公路通达（整治）工程（大坡学校—小堰塘  支路1  支路2  支路3  支路4  支路5  支路6  10组）</t>
  </si>
  <si>
    <t>大坡学校</t>
  </si>
  <si>
    <t xml:space="preserve">小堰塘 </t>
  </si>
  <si>
    <t>高阳镇</t>
  </si>
  <si>
    <t>建全村</t>
  </si>
  <si>
    <t>5、7</t>
  </si>
  <si>
    <t>云阳县高阳镇建全村组级路通达（新修）工程（5、7组）</t>
  </si>
  <si>
    <t>云阳县大阳镇庆霞社区组级公路通达(新修)工程（火炮铺-三个田 7组）</t>
  </si>
  <si>
    <t>火炮铺</t>
  </si>
  <si>
    <t>三个田</t>
  </si>
  <si>
    <t>龙角镇</t>
  </si>
  <si>
    <t>杨寨村</t>
  </si>
  <si>
    <t>云阳县龙角镇杨寨村组级公路通达（新修）工程（大湾-下排6、7组）</t>
  </si>
  <si>
    <t>大湾</t>
  </si>
  <si>
    <t>下排</t>
  </si>
  <si>
    <t>云阳县龙角镇杨寨村组级公路通达（新修）工程（火地湾3组-老君村1组）</t>
  </si>
  <si>
    <t>火地湾</t>
  </si>
  <si>
    <t>老君村</t>
  </si>
  <si>
    <t>泉水村</t>
  </si>
  <si>
    <t>云阳县龙角镇泉水村组级公路通达（新修）工程（白杨坪-甘家湾2组）</t>
  </si>
  <si>
    <t>白杨坪</t>
  </si>
  <si>
    <t>甘家湾</t>
  </si>
  <si>
    <t>云阳县2020年第五批组级公路（新修）通达工程建设投资计划表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</si>
</sst>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8" formatCode="0.000_);[Red]\(0.000\)"/>
    <numFmt numFmtId="179" formatCode="0.00_);[Red]\(0.00\)"/>
    <numFmt numFmtId="180" formatCode="0.000_ "/>
    <numFmt numFmtId="181" formatCode="0.00_ "/>
    <numFmt numFmtId="182" formatCode="0.0_);[Red]\(0.0\)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4"/>
      <color theme="1"/>
      <name val="方正黑体_GBK"/>
      <charset val="134"/>
    </font>
    <font>
      <sz val="22"/>
      <name val="方正小标宋_GBK"/>
      <charset val="134"/>
    </font>
    <font>
      <sz val="11"/>
      <color indexed="8"/>
      <name val="方正黑体_GBK"/>
      <charset val="134"/>
    </font>
    <font>
      <sz val="11"/>
      <color indexed="8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178" fontId="6" fillId="0" borderId="2" xfId="0" applyNumberFormat="1" applyFont="1" applyFill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179" fontId="6" fillId="0" borderId="7" xfId="0" applyNumberFormat="1" applyFont="1" applyFill="1" applyBorder="1" applyAlignment="1" applyProtection="1">
      <alignment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181" fontId="7" fillId="0" borderId="2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182" fontId="3" fillId="0" borderId="2" xfId="0" applyNumberFormat="1" applyFont="1" applyFill="1" applyBorder="1" applyAlignment="1" applyProtection="1">
      <alignment horizontal="center" vertical="center" wrapText="1"/>
    </xf>
    <xf numFmtId="179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179" fontId="6" fillId="0" borderId="8" xfId="0" applyNumberFormat="1" applyFont="1" applyFill="1" applyBorder="1" applyAlignment="1" applyProtection="1">
      <alignment horizontal="center" vertical="center" wrapText="1"/>
    </xf>
    <xf numFmtId="179" fontId="6" fillId="0" borderId="9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179" fontId="6" fillId="0" borderId="7" xfId="0" applyNumberFormat="1" applyFont="1" applyFill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>
      <selection activeCell="A2" sqref="A2:Q2"/>
    </sheetView>
  </sheetViews>
  <sheetFormatPr defaultColWidth="9" defaultRowHeight="13.5" x14ac:dyDescent="0.15"/>
  <cols>
    <col min="1" max="1" width="2.875" customWidth="1"/>
    <col min="2" max="2" width="8.5" customWidth="1"/>
    <col min="3" max="3" width="9.375" customWidth="1"/>
    <col min="4" max="4" width="6.5" customWidth="1"/>
    <col min="5" max="5" width="17" customWidth="1"/>
    <col min="11" max="11" width="7.125" customWidth="1"/>
    <col min="12" max="13" width="10.125"/>
    <col min="14" max="14" width="8.5" customWidth="1"/>
  </cols>
  <sheetData>
    <row r="1" spans="1:17" ht="18" x14ac:dyDescent="0.15">
      <c r="A1" s="35" t="s">
        <v>32</v>
      </c>
      <c r="B1" s="36"/>
      <c r="C1" s="36"/>
    </row>
    <row r="2" spans="1:17" ht="33.950000000000003" customHeight="1" x14ac:dyDescent="0.15">
      <c r="A2" s="17" t="s">
        <v>94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" customFormat="1" ht="18.95" customHeight="1" x14ac:dyDescent="0.15">
      <c r="A3" s="24" t="s">
        <v>0</v>
      </c>
      <c r="B3" s="26" t="s">
        <v>1</v>
      </c>
      <c r="C3" s="24" t="s">
        <v>2</v>
      </c>
      <c r="D3" s="29" t="s">
        <v>3</v>
      </c>
      <c r="E3" s="24" t="s">
        <v>4</v>
      </c>
      <c r="F3" s="29" t="s">
        <v>5</v>
      </c>
      <c r="G3" s="30" t="s">
        <v>6</v>
      </c>
      <c r="H3" s="18" t="s">
        <v>7</v>
      </c>
      <c r="I3" s="19"/>
      <c r="J3" s="19"/>
      <c r="K3" s="20"/>
      <c r="L3" s="31" t="s">
        <v>8</v>
      </c>
      <c r="M3" s="21" t="s">
        <v>9</v>
      </c>
      <c r="N3" s="22"/>
      <c r="O3" s="23" t="s">
        <v>10</v>
      </c>
      <c r="P3" s="23"/>
      <c r="Q3" s="33" t="s">
        <v>11</v>
      </c>
    </row>
    <row r="4" spans="1:17" s="1" customFormat="1" ht="69" customHeight="1" x14ac:dyDescent="0.15">
      <c r="A4" s="25"/>
      <c r="B4" s="27"/>
      <c r="C4" s="28"/>
      <c r="D4" s="27"/>
      <c r="E4" s="28"/>
      <c r="F4" s="27"/>
      <c r="G4" s="28"/>
      <c r="H4" s="3" t="s">
        <v>12</v>
      </c>
      <c r="I4" s="8" t="s">
        <v>13</v>
      </c>
      <c r="J4" s="8" t="s">
        <v>14</v>
      </c>
      <c r="K4" s="7" t="s">
        <v>15</v>
      </c>
      <c r="L4" s="32"/>
      <c r="M4" s="10" t="s">
        <v>16</v>
      </c>
      <c r="N4" s="10" t="s">
        <v>17</v>
      </c>
      <c r="O4" s="9" t="s">
        <v>18</v>
      </c>
      <c r="P4" s="9" t="s">
        <v>19</v>
      </c>
      <c r="Q4" s="34"/>
    </row>
    <row r="5" spans="1:17" s="2" customFormat="1" ht="39" customHeight="1" x14ac:dyDescent="0.15">
      <c r="A5" s="4"/>
      <c r="B5" s="4" t="s">
        <v>33</v>
      </c>
      <c r="C5" s="4" t="s">
        <v>34</v>
      </c>
      <c r="D5" s="4" t="s">
        <v>35</v>
      </c>
      <c r="E5" s="4" t="s">
        <v>36</v>
      </c>
      <c r="F5" s="4"/>
      <c r="G5" s="4"/>
      <c r="H5" s="5">
        <f>SUM(H6:H20)</f>
        <v>36.143000000000001</v>
      </c>
      <c r="I5" s="5">
        <f>SUM(I6:I20)</f>
        <v>0</v>
      </c>
      <c r="J5" s="5">
        <f>SUM(J6:J20)</f>
        <v>36.143000000000001</v>
      </c>
      <c r="K5" s="5"/>
      <c r="L5" s="11">
        <f>SUM(L6:L20)</f>
        <v>1145.07</v>
      </c>
      <c r="M5" s="11">
        <f>SUM(M6:M20)</f>
        <v>981.01</v>
      </c>
      <c r="N5" s="5"/>
      <c r="O5" s="11">
        <f>SUM(O6:O20)</f>
        <v>871.64</v>
      </c>
      <c r="P5" s="11">
        <f>SUM(P6:P20)</f>
        <v>273.43</v>
      </c>
      <c r="Q5" s="12"/>
    </row>
    <row r="6" spans="1:17" s="2" customFormat="1" ht="81.95" customHeight="1" x14ac:dyDescent="0.15">
      <c r="A6" s="4">
        <v>1</v>
      </c>
      <c r="B6" s="4" t="s">
        <v>20</v>
      </c>
      <c r="C6" s="4" t="s">
        <v>21</v>
      </c>
      <c r="D6" s="4">
        <v>5</v>
      </c>
      <c r="E6" s="4" t="s">
        <v>37</v>
      </c>
      <c r="F6" s="4" t="s">
        <v>38</v>
      </c>
      <c r="G6" s="4" t="s">
        <v>22</v>
      </c>
      <c r="H6" s="4">
        <v>4.6150000000000002</v>
      </c>
      <c r="I6" s="4"/>
      <c r="J6" s="4">
        <f>H6+I6</f>
        <v>4.6150000000000002</v>
      </c>
      <c r="K6" s="4">
        <v>4.5</v>
      </c>
      <c r="L6" s="4">
        <v>199.78</v>
      </c>
      <c r="M6" s="4">
        <v>171.26</v>
      </c>
      <c r="N6" s="13">
        <v>37.109425785482102</v>
      </c>
      <c r="O6" s="13">
        <v>138.44999999999999</v>
      </c>
      <c r="P6" s="13">
        <f>L6-O6</f>
        <v>61.33</v>
      </c>
      <c r="Q6" s="4" t="s">
        <v>39</v>
      </c>
    </row>
    <row r="7" spans="1:17" s="2" customFormat="1" ht="96" customHeight="1" x14ac:dyDescent="0.15">
      <c r="A7" s="4">
        <v>2</v>
      </c>
      <c r="B7" s="4" t="s">
        <v>23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>
        <v>7.3419999999999996</v>
      </c>
      <c r="I7" s="4"/>
      <c r="J7" s="4">
        <f>H7+I7</f>
        <v>7.3419999999999996</v>
      </c>
      <c r="K7" s="4">
        <v>4.5</v>
      </c>
      <c r="L7" s="4">
        <v>277.55</v>
      </c>
      <c r="M7" s="4">
        <v>238.89</v>
      </c>
      <c r="N7" s="13">
        <v>32.54</v>
      </c>
      <c r="O7" s="13">
        <v>220.26</v>
      </c>
      <c r="P7" s="13">
        <f>L7-O7</f>
        <v>57.29</v>
      </c>
      <c r="Q7" s="4" t="s">
        <v>39</v>
      </c>
    </row>
    <row r="8" spans="1:17" s="2" customFormat="1" ht="90" x14ac:dyDescent="0.15">
      <c r="A8" s="4">
        <v>3</v>
      </c>
      <c r="B8" s="4" t="s">
        <v>25</v>
      </c>
      <c r="C8" s="4" t="s">
        <v>45</v>
      </c>
      <c r="D8" s="4" t="s">
        <v>46</v>
      </c>
      <c r="E8" s="4" t="s">
        <v>47</v>
      </c>
      <c r="F8" s="4"/>
      <c r="G8" s="4"/>
      <c r="H8" s="4">
        <v>3.5249999999999999</v>
      </c>
      <c r="I8" s="4"/>
      <c r="J8" s="4">
        <f>H8+I8</f>
        <v>3.5249999999999999</v>
      </c>
      <c r="K8" s="4">
        <v>4.5</v>
      </c>
      <c r="L8" s="4">
        <v>123.04</v>
      </c>
      <c r="M8" s="4">
        <v>105.08</v>
      </c>
      <c r="N8" s="13">
        <v>29.8099290780142</v>
      </c>
      <c r="O8" s="13">
        <v>105.08</v>
      </c>
      <c r="P8" s="13">
        <f>L8-O8</f>
        <v>17.96</v>
      </c>
      <c r="Q8" s="4" t="s">
        <v>39</v>
      </c>
    </row>
    <row r="9" spans="1:17" s="2" customFormat="1" ht="69.95" customHeight="1" x14ac:dyDescent="0.15">
      <c r="A9" s="4">
        <v>4</v>
      </c>
      <c r="B9" s="4" t="s">
        <v>25</v>
      </c>
      <c r="C9" s="4" t="s">
        <v>26</v>
      </c>
      <c r="D9" s="4" t="s">
        <v>48</v>
      </c>
      <c r="E9" s="4" t="s">
        <v>49</v>
      </c>
      <c r="F9" s="4"/>
      <c r="G9" s="4"/>
      <c r="H9" s="4">
        <v>1.9550000000000001</v>
      </c>
      <c r="I9" s="4"/>
      <c r="J9" s="4">
        <f>H9+I9</f>
        <v>1.9550000000000001</v>
      </c>
      <c r="K9" s="4">
        <v>4.5</v>
      </c>
      <c r="L9" s="4">
        <v>71.09</v>
      </c>
      <c r="M9" s="4">
        <v>60.76</v>
      </c>
      <c r="N9" s="13">
        <v>31.08</v>
      </c>
      <c r="O9" s="13">
        <v>58.65</v>
      </c>
      <c r="P9" s="13">
        <f>L9-O9</f>
        <v>12.44</v>
      </c>
      <c r="Q9" s="4" t="s">
        <v>39</v>
      </c>
    </row>
    <row r="10" spans="1:17" s="2" customFormat="1" ht="120" x14ac:dyDescent="0.15">
      <c r="A10" s="4">
        <v>5</v>
      </c>
      <c r="B10" s="4" t="s">
        <v>25</v>
      </c>
      <c r="C10" s="4" t="s">
        <v>45</v>
      </c>
      <c r="D10" s="4" t="s">
        <v>50</v>
      </c>
      <c r="E10" s="4" t="s">
        <v>51</v>
      </c>
      <c r="F10" s="4" t="s">
        <v>52</v>
      </c>
      <c r="G10" s="4" t="s">
        <v>53</v>
      </c>
      <c r="H10" s="4">
        <v>2.89</v>
      </c>
      <c r="I10" s="4" t="s">
        <v>54</v>
      </c>
      <c r="J10" s="4">
        <v>2.89</v>
      </c>
      <c r="K10" s="4">
        <v>4.5</v>
      </c>
      <c r="L10" s="4">
        <v>98.23</v>
      </c>
      <c r="M10" s="4">
        <v>83.84</v>
      </c>
      <c r="N10" s="13">
        <v>29.01</v>
      </c>
      <c r="O10" s="13">
        <v>86.7</v>
      </c>
      <c r="P10" s="13">
        <f>L10-O10</f>
        <v>11.53</v>
      </c>
      <c r="Q10" s="4" t="s">
        <v>39</v>
      </c>
    </row>
    <row r="11" spans="1:17" s="2" customFormat="1" ht="75" x14ac:dyDescent="0.15">
      <c r="A11" s="4">
        <v>6</v>
      </c>
      <c r="B11" s="4" t="s">
        <v>27</v>
      </c>
      <c r="C11" s="4" t="s">
        <v>55</v>
      </c>
      <c r="D11" s="4">
        <v>1</v>
      </c>
      <c r="E11" s="4" t="s">
        <v>56</v>
      </c>
      <c r="F11" s="4" t="s">
        <v>57</v>
      </c>
      <c r="G11" s="4" t="s">
        <v>58</v>
      </c>
      <c r="H11" s="4">
        <v>0.25</v>
      </c>
      <c r="I11" s="4"/>
      <c r="J11" s="4">
        <f>H11+I11</f>
        <v>0.25</v>
      </c>
      <c r="K11" s="4">
        <v>4.5</v>
      </c>
      <c r="L11" s="4">
        <v>8.4600000000000009</v>
      </c>
      <c r="M11" s="4">
        <v>7.18</v>
      </c>
      <c r="N11" s="13">
        <v>28.74</v>
      </c>
      <c r="O11" s="13">
        <v>7.78</v>
      </c>
      <c r="P11" s="13">
        <f t="shared" ref="P11:P20" si="0">L11-O11</f>
        <v>0.68000000000000105</v>
      </c>
      <c r="Q11" s="4" t="s">
        <v>39</v>
      </c>
    </row>
    <row r="12" spans="1:17" s="2" customFormat="1" ht="75" x14ac:dyDescent="0.15">
      <c r="A12" s="4">
        <v>7</v>
      </c>
      <c r="B12" s="4" t="s">
        <v>27</v>
      </c>
      <c r="C12" s="4" t="s">
        <v>55</v>
      </c>
      <c r="D12" s="4">
        <v>1</v>
      </c>
      <c r="E12" s="4" t="s">
        <v>59</v>
      </c>
      <c r="F12" s="4" t="s">
        <v>60</v>
      </c>
      <c r="G12" s="4" t="s">
        <v>57</v>
      </c>
      <c r="H12" s="4">
        <v>1.44</v>
      </c>
      <c r="I12" s="4"/>
      <c r="J12" s="4">
        <f>H12+I12</f>
        <v>1.44</v>
      </c>
      <c r="K12" s="4">
        <v>4.5</v>
      </c>
      <c r="L12" s="4">
        <v>23.51</v>
      </c>
      <c r="M12" s="4">
        <v>20.05</v>
      </c>
      <c r="N12" s="13">
        <v>13.9236111111111</v>
      </c>
      <c r="O12" s="13">
        <v>20.05</v>
      </c>
      <c r="P12" s="13">
        <f t="shared" si="0"/>
        <v>3.46</v>
      </c>
      <c r="Q12" s="4" t="s">
        <v>61</v>
      </c>
    </row>
    <row r="13" spans="1:17" s="2" customFormat="1" ht="60" x14ac:dyDescent="0.15">
      <c r="A13" s="4">
        <v>8</v>
      </c>
      <c r="B13" s="4" t="s">
        <v>29</v>
      </c>
      <c r="C13" s="4" t="s">
        <v>62</v>
      </c>
      <c r="D13" s="4">
        <v>13</v>
      </c>
      <c r="E13" s="4" t="s">
        <v>63</v>
      </c>
      <c r="F13" s="4" t="s">
        <v>64</v>
      </c>
      <c r="G13" s="4" t="s">
        <v>65</v>
      </c>
      <c r="H13" s="4">
        <v>2</v>
      </c>
      <c r="I13" s="4" t="s">
        <v>54</v>
      </c>
      <c r="J13" s="4">
        <v>2</v>
      </c>
      <c r="K13" s="4">
        <v>4.5</v>
      </c>
      <c r="L13" s="4">
        <v>24.05</v>
      </c>
      <c r="M13" s="4">
        <v>20.13</v>
      </c>
      <c r="N13" s="13">
        <v>10.06</v>
      </c>
      <c r="O13" s="13">
        <v>20</v>
      </c>
      <c r="P13" s="13">
        <f t="shared" si="0"/>
        <v>4.05</v>
      </c>
      <c r="Q13" s="4" t="s">
        <v>61</v>
      </c>
    </row>
    <row r="14" spans="1:17" s="2" customFormat="1" ht="123" customHeight="1" x14ac:dyDescent="0.15">
      <c r="A14" s="4">
        <v>9</v>
      </c>
      <c r="B14" s="4" t="s">
        <v>29</v>
      </c>
      <c r="C14" s="4" t="s">
        <v>66</v>
      </c>
      <c r="D14" s="4" t="s">
        <v>67</v>
      </c>
      <c r="E14" s="4" t="s">
        <v>68</v>
      </c>
      <c r="F14" s="4" t="s">
        <v>69</v>
      </c>
      <c r="G14" s="4" t="s">
        <v>70</v>
      </c>
      <c r="H14" s="4">
        <v>5.45</v>
      </c>
      <c r="I14" s="4" t="s">
        <v>54</v>
      </c>
      <c r="J14" s="4">
        <v>5.45</v>
      </c>
      <c r="K14" s="4">
        <v>4.5</v>
      </c>
      <c r="L14" s="4">
        <v>65.16</v>
      </c>
      <c r="M14" s="4">
        <v>54.61</v>
      </c>
      <c r="N14" s="13">
        <v>10.0201834862385</v>
      </c>
      <c r="O14" s="13">
        <v>54.5</v>
      </c>
      <c r="P14" s="13">
        <f t="shared" si="0"/>
        <v>10.66</v>
      </c>
      <c r="Q14" s="4" t="s">
        <v>61</v>
      </c>
    </row>
    <row r="15" spans="1:17" s="2" customFormat="1" ht="105" x14ac:dyDescent="0.15">
      <c r="A15" s="4">
        <v>10</v>
      </c>
      <c r="B15" s="4" t="s">
        <v>29</v>
      </c>
      <c r="C15" s="4" t="s">
        <v>71</v>
      </c>
      <c r="D15" s="4">
        <v>10</v>
      </c>
      <c r="E15" s="4" t="s">
        <v>72</v>
      </c>
      <c r="F15" s="4" t="s">
        <v>73</v>
      </c>
      <c r="G15" s="4" t="s">
        <v>74</v>
      </c>
      <c r="H15" s="4">
        <v>2</v>
      </c>
      <c r="I15" s="4" t="s">
        <v>54</v>
      </c>
      <c r="J15" s="4">
        <v>2</v>
      </c>
      <c r="K15" s="4">
        <v>4.5</v>
      </c>
      <c r="L15" s="4">
        <v>24.04</v>
      </c>
      <c r="M15" s="4">
        <v>20.14</v>
      </c>
      <c r="N15" s="13">
        <v>10.07</v>
      </c>
      <c r="O15" s="13">
        <v>20</v>
      </c>
      <c r="P15" s="13">
        <f t="shared" si="0"/>
        <v>4.04</v>
      </c>
      <c r="Q15" s="4" t="s">
        <v>61</v>
      </c>
    </row>
    <row r="16" spans="1:17" s="2" customFormat="1" ht="60" x14ac:dyDescent="0.15">
      <c r="A16" s="4">
        <v>11</v>
      </c>
      <c r="B16" s="4" t="s">
        <v>75</v>
      </c>
      <c r="C16" s="4" t="s">
        <v>76</v>
      </c>
      <c r="D16" s="4" t="s">
        <v>77</v>
      </c>
      <c r="E16" s="4" t="s">
        <v>78</v>
      </c>
      <c r="F16" s="4"/>
      <c r="G16" s="4"/>
      <c r="H16" s="4">
        <v>0.3</v>
      </c>
      <c r="I16" s="4"/>
      <c r="J16" s="4">
        <f t="shared" ref="J16:J20" si="1">H16+I16</f>
        <v>0.3</v>
      </c>
      <c r="K16" s="4">
        <v>4.5</v>
      </c>
      <c r="L16" s="4">
        <v>10.44</v>
      </c>
      <c r="M16" s="4">
        <v>8.89</v>
      </c>
      <c r="N16" s="13">
        <v>29.633333333333301</v>
      </c>
      <c r="O16" s="13">
        <v>8.89</v>
      </c>
      <c r="P16" s="13">
        <f t="shared" si="0"/>
        <v>1.55</v>
      </c>
      <c r="Q16" s="4" t="s">
        <v>39</v>
      </c>
    </row>
    <row r="17" spans="1:17" s="2" customFormat="1" ht="81" customHeight="1" x14ac:dyDescent="0.15">
      <c r="A17" s="4">
        <v>12</v>
      </c>
      <c r="B17" s="4" t="s">
        <v>30</v>
      </c>
      <c r="C17" s="4" t="s">
        <v>31</v>
      </c>
      <c r="D17" s="4">
        <v>7</v>
      </c>
      <c r="E17" s="4" t="s">
        <v>79</v>
      </c>
      <c r="F17" s="4" t="s">
        <v>80</v>
      </c>
      <c r="G17" s="4" t="s">
        <v>81</v>
      </c>
      <c r="H17" s="4">
        <v>0.59499999999999997</v>
      </c>
      <c r="I17" s="4"/>
      <c r="J17" s="4">
        <f t="shared" si="1"/>
        <v>0.59499999999999997</v>
      </c>
      <c r="K17" s="4">
        <v>4.5</v>
      </c>
      <c r="L17" s="4">
        <v>23.39</v>
      </c>
      <c r="M17" s="4">
        <v>20.010000000000002</v>
      </c>
      <c r="N17" s="13">
        <v>33.630252100840302</v>
      </c>
      <c r="O17" s="13">
        <v>17.850000000000001</v>
      </c>
      <c r="P17" s="13">
        <f t="shared" si="0"/>
        <v>5.54</v>
      </c>
      <c r="Q17" s="4" t="s">
        <v>39</v>
      </c>
    </row>
    <row r="18" spans="1:17" s="2" customFormat="1" ht="60" x14ac:dyDescent="0.15">
      <c r="A18" s="4">
        <v>13</v>
      </c>
      <c r="B18" s="6" t="s">
        <v>82</v>
      </c>
      <c r="C18" s="6" t="s">
        <v>83</v>
      </c>
      <c r="D18" s="6" t="s">
        <v>28</v>
      </c>
      <c r="E18" s="6" t="s">
        <v>84</v>
      </c>
      <c r="F18" s="6" t="s">
        <v>85</v>
      </c>
      <c r="G18" s="6" t="s">
        <v>86</v>
      </c>
      <c r="H18" s="6">
        <v>0.623</v>
      </c>
      <c r="I18" s="14"/>
      <c r="J18" s="14">
        <f t="shared" si="1"/>
        <v>0.623</v>
      </c>
      <c r="K18" s="15">
        <v>4.5</v>
      </c>
      <c r="L18" s="15">
        <v>22.57</v>
      </c>
      <c r="M18" s="15">
        <v>19.41</v>
      </c>
      <c r="N18" s="15">
        <v>31.155698234349899</v>
      </c>
      <c r="O18" s="16">
        <v>18.690000000000001</v>
      </c>
      <c r="P18" s="15">
        <f t="shared" si="0"/>
        <v>3.88</v>
      </c>
      <c r="Q18" s="12" t="s">
        <v>39</v>
      </c>
    </row>
    <row r="19" spans="1:17" s="2" customFormat="1" ht="77.099999999999994" customHeight="1" x14ac:dyDescent="0.15">
      <c r="A19" s="4">
        <v>14</v>
      </c>
      <c r="B19" s="6" t="s">
        <v>82</v>
      </c>
      <c r="C19" s="6" t="s">
        <v>83</v>
      </c>
      <c r="D19" s="6" t="s">
        <v>24</v>
      </c>
      <c r="E19" s="6" t="s">
        <v>87</v>
      </c>
      <c r="F19" s="6" t="s">
        <v>88</v>
      </c>
      <c r="G19" s="6" t="s">
        <v>89</v>
      </c>
      <c r="H19" s="6">
        <v>1.5580000000000001</v>
      </c>
      <c r="I19" s="14"/>
      <c r="J19" s="14">
        <f t="shared" si="1"/>
        <v>1.5580000000000001</v>
      </c>
      <c r="K19" s="15">
        <v>4.5</v>
      </c>
      <c r="L19" s="15">
        <v>56.1</v>
      </c>
      <c r="M19" s="15">
        <v>48.27</v>
      </c>
      <c r="N19" s="15">
        <v>30.982028241335001</v>
      </c>
      <c r="O19" s="15">
        <v>46.74</v>
      </c>
      <c r="P19" s="15">
        <f t="shared" si="0"/>
        <v>9.36</v>
      </c>
      <c r="Q19" s="12" t="s">
        <v>39</v>
      </c>
    </row>
    <row r="20" spans="1:17" s="2" customFormat="1" ht="60" x14ac:dyDescent="0.15">
      <c r="A20" s="4">
        <v>15</v>
      </c>
      <c r="B20" s="6" t="s">
        <v>82</v>
      </c>
      <c r="C20" s="6" t="s">
        <v>90</v>
      </c>
      <c r="D20" s="6">
        <v>2</v>
      </c>
      <c r="E20" s="6" t="s">
        <v>91</v>
      </c>
      <c r="F20" s="6" t="s">
        <v>92</v>
      </c>
      <c r="G20" s="6" t="s">
        <v>93</v>
      </c>
      <c r="H20" s="6">
        <v>1.6</v>
      </c>
      <c r="I20" s="14"/>
      <c r="J20" s="14">
        <f t="shared" si="1"/>
        <v>1.6</v>
      </c>
      <c r="K20" s="16">
        <v>4.5</v>
      </c>
      <c r="L20" s="16">
        <v>117.66</v>
      </c>
      <c r="M20" s="16">
        <v>102.49</v>
      </c>
      <c r="N20" s="16">
        <v>64.056250000000006</v>
      </c>
      <c r="O20" s="16">
        <v>48</v>
      </c>
      <c r="P20" s="15">
        <f t="shared" si="0"/>
        <v>69.66</v>
      </c>
      <c r="Q20" s="12" t="s">
        <v>39</v>
      </c>
    </row>
  </sheetData>
  <mergeCells count="14">
    <mergeCell ref="A1:C1"/>
    <mergeCell ref="A2:Q2"/>
    <mergeCell ref="H3:K3"/>
    <mergeCell ref="M3:N3"/>
    <mergeCell ref="O3:P3"/>
    <mergeCell ref="A3:A4"/>
    <mergeCell ref="B3:B4"/>
    <mergeCell ref="C3:C4"/>
    <mergeCell ref="D3:D4"/>
    <mergeCell ref="E3:E4"/>
    <mergeCell ref="F3:F4"/>
    <mergeCell ref="G3:G4"/>
    <mergeCell ref="L3:L4"/>
    <mergeCell ref="Q3:Q4"/>
  </mergeCells>
  <phoneticPr fontId="8" type="noConversion"/>
  <pageMargins left="0.39305555555555599" right="0.47222222222222199" top="0.43263888888888902" bottom="0.31458333333333299" header="0.29861111111111099" footer="0.29861111111111099"/>
  <pageSetup paperSize="9" scale="9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通达</vt:lpstr>
      <vt:lpstr>通达!Print_Area</vt:lpstr>
      <vt:lpstr>通达!Print_Titles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张念</cp:lastModifiedBy>
  <dcterms:created xsi:type="dcterms:W3CDTF">2020-08-31T06:51:00Z</dcterms:created>
  <dcterms:modified xsi:type="dcterms:W3CDTF">2020-09-15T07:27:07Z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