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765"/>
  </bookViews>
  <sheets>
    <sheet name="改扩" sheetId="6" r:id="rId1"/>
  </sheets>
  <definedNames>
    <definedName name="_xlnm.Print_Area" localSheetId="0">改扩!$A$2:$Q$8</definedName>
    <definedName name="_xlnm.Print_Titles" localSheetId="0">改扩!$1:$4</definedName>
  </definedNames>
  <calcPr calcId="144525"/>
</workbook>
</file>

<file path=xl/calcChain.xml><?xml version="1.0" encoding="utf-8"?>
<calcChain xmlns="http://schemas.openxmlformats.org/spreadsheetml/2006/main">
  <c r="P8" i="6" l="1"/>
  <c r="J8" i="6"/>
  <c r="P7" i="6"/>
  <c r="J7" i="6"/>
  <c r="P6" i="6"/>
  <c r="J6" i="6"/>
  <c r="P5" i="6"/>
  <c r="O5" i="6"/>
  <c r="M5" i="6"/>
  <c r="L5" i="6"/>
  <c r="J5" i="6"/>
  <c r="I5" i="6"/>
  <c r="H5" i="6"/>
</calcChain>
</file>

<file path=xl/sharedStrings.xml><?xml version="1.0" encoding="utf-8"?>
<sst xmlns="http://schemas.openxmlformats.org/spreadsheetml/2006/main" count="46" uniqueCount="44">
  <si>
    <t>序号</t>
  </si>
  <si>
    <t>乡镇（街道）</t>
  </si>
  <si>
    <t>村（社区）</t>
  </si>
  <si>
    <t>组</t>
  </si>
  <si>
    <t>项目名称</t>
  </si>
  <si>
    <t>起点</t>
  </si>
  <si>
    <t>止点</t>
  </si>
  <si>
    <t>建设规模（公里）</t>
  </si>
  <si>
    <t>工程总价（万元）</t>
  </si>
  <si>
    <t>其中：（万元）</t>
  </si>
  <si>
    <t>资金组成（万元）</t>
  </si>
  <si>
    <t>备注</t>
  </si>
  <si>
    <t>通达</t>
  </si>
  <si>
    <t>通畅</t>
  </si>
  <si>
    <t>合计</t>
  </si>
  <si>
    <t>均宽（米）</t>
  </si>
  <si>
    <t>建安工程费</t>
  </si>
  <si>
    <t>建安工程每公里单价</t>
  </si>
  <si>
    <t>市级补助资金</t>
  </si>
  <si>
    <t>业主自筹资金</t>
  </si>
  <si>
    <t>巴阳镇</t>
  </si>
  <si>
    <t>永利村</t>
  </si>
  <si>
    <t>柜子岩</t>
  </si>
  <si>
    <t>12、13</t>
  </si>
  <si>
    <t>路阳镇</t>
  </si>
  <si>
    <t>中和村</t>
  </si>
  <si>
    <t>龙角镇</t>
  </si>
  <si>
    <t>泉水村</t>
  </si>
  <si>
    <t>甘家湾</t>
  </si>
  <si>
    <t>附件3</t>
  </si>
  <si>
    <t>3个乡镇</t>
  </si>
  <si>
    <t>3个村</t>
  </si>
  <si>
    <t>4个组</t>
  </si>
  <si>
    <t>3条</t>
  </si>
  <si>
    <t>云阳县巴阳镇永利村组级公路窄路面扩宽工程（柜子岩路  柜子岩～永安桥  5组）</t>
  </si>
  <si>
    <t>永安桥</t>
  </si>
  <si>
    <t>扩宽工程</t>
  </si>
  <si>
    <t>云阳县路阳镇中和村石人路窄路面扩宽工程（风门垭至仙人寨岔路口）</t>
  </si>
  <si>
    <t>风门垭</t>
  </si>
  <si>
    <t>仙人寨岔路口</t>
  </si>
  <si>
    <t>云阳县龙角镇泉水村组级公路窄路面扩宽工程（甘家湾-龙耀路）</t>
  </si>
  <si>
    <t>龙耀路</t>
  </si>
  <si>
    <t>窄面扩宽</t>
  </si>
  <si>
    <t>云阳县2020年第五批窄路面扩宽通达通畅工程建设投资计划表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</si>
</sst>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0.000_);[Red]\(0.000\)"/>
    <numFmt numFmtId="179" formatCode="0.00_);[Red]\(0.00\)"/>
    <numFmt numFmtId="180" formatCode="0.000_ "/>
    <numFmt numFmtId="181" formatCode="0.00_ 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4"/>
      <color theme="1"/>
      <name val="方正黑体_GBK"/>
      <charset val="134"/>
    </font>
    <font>
      <sz val="22"/>
      <name val="方正小标宋_GBK"/>
      <charset val="134"/>
    </font>
    <font>
      <sz val="11"/>
      <color indexed="8"/>
      <name val="方正黑体_GBK"/>
      <charset val="134"/>
    </font>
    <font>
      <sz val="11"/>
      <color indexed="8"/>
      <name val="方正仿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179" fontId="6" fillId="0" borderId="7" xfId="0" applyNumberFormat="1" applyFont="1" applyFill="1" applyBorder="1" applyAlignment="1" applyProtection="1">
      <alignment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181" fontId="3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179" fontId="6" fillId="0" borderId="8" xfId="0" applyNumberFormat="1" applyFont="1" applyFill="1" applyBorder="1" applyAlignment="1" applyProtection="1">
      <alignment horizontal="center" vertical="center" wrapText="1"/>
    </xf>
    <xf numFmtId="179" fontId="6" fillId="0" borderId="9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79" fontId="6" fillId="0" borderId="7" xfId="0" applyNumberFormat="1" applyFont="1" applyFill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workbookViewId="0">
      <selection activeCell="A2" sqref="A2:Q2"/>
    </sheetView>
  </sheetViews>
  <sheetFormatPr defaultColWidth="9" defaultRowHeight="13.5" x14ac:dyDescent="0.15"/>
  <cols>
    <col min="1" max="1" width="2.875" customWidth="1"/>
    <col min="2" max="2" width="8.25" customWidth="1"/>
    <col min="3" max="3" width="8.875" customWidth="1"/>
    <col min="4" max="4" width="6.5" customWidth="1"/>
    <col min="5" max="5" width="13.125" customWidth="1"/>
    <col min="11" max="11" width="8.25" customWidth="1"/>
    <col min="12" max="13" width="10.125"/>
    <col min="14" max="14" width="8.25" customWidth="1"/>
  </cols>
  <sheetData>
    <row r="1" spans="1:17" ht="18" x14ac:dyDescent="0.15">
      <c r="A1" s="33" t="s">
        <v>29</v>
      </c>
      <c r="B1" s="34"/>
      <c r="C1" s="34"/>
    </row>
    <row r="2" spans="1:17" ht="33.950000000000003" customHeight="1" x14ac:dyDescent="0.15">
      <c r="A2" s="15" t="s">
        <v>43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1" customFormat="1" ht="18.95" customHeight="1" x14ac:dyDescent="0.15">
      <c r="A3" s="22" t="s">
        <v>0</v>
      </c>
      <c r="B3" s="24" t="s">
        <v>1</v>
      </c>
      <c r="C3" s="22" t="s">
        <v>2</v>
      </c>
      <c r="D3" s="27" t="s">
        <v>3</v>
      </c>
      <c r="E3" s="22" t="s">
        <v>4</v>
      </c>
      <c r="F3" s="27" t="s">
        <v>5</v>
      </c>
      <c r="G3" s="28" t="s">
        <v>6</v>
      </c>
      <c r="H3" s="16" t="s">
        <v>7</v>
      </c>
      <c r="I3" s="17"/>
      <c r="J3" s="17"/>
      <c r="K3" s="18"/>
      <c r="L3" s="29" t="s">
        <v>8</v>
      </c>
      <c r="M3" s="19" t="s">
        <v>9</v>
      </c>
      <c r="N3" s="20"/>
      <c r="O3" s="21" t="s">
        <v>10</v>
      </c>
      <c r="P3" s="21"/>
      <c r="Q3" s="31" t="s">
        <v>11</v>
      </c>
    </row>
    <row r="4" spans="1:17" s="1" customFormat="1" ht="63.95" customHeight="1" x14ac:dyDescent="0.15">
      <c r="A4" s="23"/>
      <c r="B4" s="25"/>
      <c r="C4" s="26"/>
      <c r="D4" s="25"/>
      <c r="E4" s="26"/>
      <c r="F4" s="25"/>
      <c r="G4" s="26"/>
      <c r="H4" s="4" t="s">
        <v>12</v>
      </c>
      <c r="I4" s="9" t="s">
        <v>13</v>
      </c>
      <c r="J4" s="9" t="s">
        <v>14</v>
      </c>
      <c r="K4" s="8" t="s">
        <v>15</v>
      </c>
      <c r="L4" s="30"/>
      <c r="M4" s="11" t="s">
        <v>16</v>
      </c>
      <c r="N4" s="11" t="s">
        <v>17</v>
      </c>
      <c r="O4" s="10" t="s">
        <v>18</v>
      </c>
      <c r="P4" s="10" t="s">
        <v>19</v>
      </c>
      <c r="Q4" s="32"/>
    </row>
    <row r="5" spans="1:17" s="2" customFormat="1" ht="41.1" customHeight="1" x14ac:dyDescent="0.15">
      <c r="A5" s="5"/>
      <c r="B5" s="5" t="s">
        <v>30</v>
      </c>
      <c r="C5" s="5" t="s">
        <v>31</v>
      </c>
      <c r="D5" s="5" t="s">
        <v>32</v>
      </c>
      <c r="E5" s="5" t="s">
        <v>33</v>
      </c>
      <c r="F5" s="5" t="s">
        <v>14</v>
      </c>
      <c r="G5" s="5"/>
      <c r="H5" s="6">
        <f>SUM(H6:H8)</f>
        <v>5.5220000000000002</v>
      </c>
      <c r="I5" s="6">
        <f>SUM(I6:I8)</f>
        <v>5.5220000000000002</v>
      </c>
      <c r="J5" s="6">
        <f>SUM(J6:J8)</f>
        <v>11.044</v>
      </c>
      <c r="K5" s="6"/>
      <c r="L5" s="12">
        <f>SUM(L6:L8)</f>
        <v>429.09</v>
      </c>
      <c r="M5" s="12">
        <f>SUM(M6:M8)</f>
        <v>372.9</v>
      </c>
      <c r="N5" s="6"/>
      <c r="O5" s="12">
        <f>SUM(O6:O8)</f>
        <v>372.9</v>
      </c>
      <c r="P5" s="12">
        <f>SUM(P6:P8)</f>
        <v>56.19</v>
      </c>
      <c r="Q5" s="14"/>
    </row>
    <row r="6" spans="1:17" s="3" customFormat="1" ht="99.95" customHeight="1" x14ac:dyDescent="0.15">
      <c r="A6" s="7">
        <v>1</v>
      </c>
      <c r="B6" s="7" t="s">
        <v>20</v>
      </c>
      <c r="C6" s="7" t="s">
        <v>21</v>
      </c>
      <c r="D6" s="7">
        <v>5</v>
      </c>
      <c r="E6" s="7" t="s">
        <v>34</v>
      </c>
      <c r="F6" s="7" t="s">
        <v>22</v>
      </c>
      <c r="G6" s="7" t="s">
        <v>35</v>
      </c>
      <c r="H6" s="7">
        <v>2.96</v>
      </c>
      <c r="I6" s="7">
        <v>2.96</v>
      </c>
      <c r="J6" s="7">
        <f>H6+I6</f>
        <v>5.92</v>
      </c>
      <c r="K6" s="7">
        <v>6.46</v>
      </c>
      <c r="L6" s="7">
        <v>251.23</v>
      </c>
      <c r="M6" s="7">
        <v>218.69</v>
      </c>
      <c r="N6" s="13">
        <v>73.881756756756801</v>
      </c>
      <c r="O6" s="13">
        <v>218.69</v>
      </c>
      <c r="P6" s="13">
        <f>L6-O6</f>
        <v>32.54</v>
      </c>
      <c r="Q6" s="7" t="s">
        <v>36</v>
      </c>
    </row>
    <row r="7" spans="1:17" s="3" customFormat="1" ht="90" x14ac:dyDescent="0.15">
      <c r="A7" s="7">
        <v>2</v>
      </c>
      <c r="B7" s="7" t="s">
        <v>24</v>
      </c>
      <c r="C7" s="7" t="s">
        <v>25</v>
      </c>
      <c r="D7" s="7" t="s">
        <v>23</v>
      </c>
      <c r="E7" s="7" t="s">
        <v>37</v>
      </c>
      <c r="F7" s="7" t="s">
        <v>38</v>
      </c>
      <c r="G7" s="7" t="s">
        <v>39</v>
      </c>
      <c r="H7" s="7">
        <v>1.8620000000000001</v>
      </c>
      <c r="I7" s="7">
        <v>1.8620000000000001</v>
      </c>
      <c r="J7" s="7">
        <f>H7+I7</f>
        <v>3.7240000000000002</v>
      </c>
      <c r="K7" s="7">
        <v>6.5</v>
      </c>
      <c r="L7" s="7">
        <v>144.1</v>
      </c>
      <c r="M7" s="7">
        <v>125.49</v>
      </c>
      <c r="N7" s="13">
        <v>67.395273899033299</v>
      </c>
      <c r="O7" s="13">
        <v>125.49</v>
      </c>
      <c r="P7" s="13">
        <f>L7-O7</f>
        <v>18.61</v>
      </c>
      <c r="Q7" s="7" t="s">
        <v>36</v>
      </c>
    </row>
    <row r="8" spans="1:17" s="3" customFormat="1" ht="84" customHeight="1" x14ac:dyDescent="0.15">
      <c r="A8" s="7">
        <v>3</v>
      </c>
      <c r="B8" s="7" t="s">
        <v>26</v>
      </c>
      <c r="C8" s="7" t="s">
        <v>27</v>
      </c>
      <c r="D8" s="7">
        <v>2</v>
      </c>
      <c r="E8" s="7" t="s">
        <v>40</v>
      </c>
      <c r="F8" s="7" t="s">
        <v>28</v>
      </c>
      <c r="G8" s="7" t="s">
        <v>41</v>
      </c>
      <c r="H8" s="7">
        <v>0.7</v>
      </c>
      <c r="I8" s="7">
        <v>0.7</v>
      </c>
      <c r="J8" s="7">
        <f>H8+I8</f>
        <v>1.4</v>
      </c>
      <c r="K8" s="7">
        <v>4.9000000000000004</v>
      </c>
      <c r="L8" s="7">
        <v>33.76</v>
      </c>
      <c r="M8" s="7">
        <v>28.72</v>
      </c>
      <c r="N8" s="13">
        <v>41.03</v>
      </c>
      <c r="O8" s="13">
        <v>28.72</v>
      </c>
      <c r="P8" s="13">
        <f>L8-O8</f>
        <v>5.04</v>
      </c>
      <c r="Q8" s="7" t="s">
        <v>42</v>
      </c>
    </row>
  </sheetData>
  <mergeCells count="14">
    <mergeCell ref="A1:C1"/>
    <mergeCell ref="A2:Q2"/>
    <mergeCell ref="H3:K3"/>
    <mergeCell ref="M3:N3"/>
    <mergeCell ref="O3:P3"/>
    <mergeCell ref="A3:A4"/>
    <mergeCell ref="B3:B4"/>
    <mergeCell ref="C3:C4"/>
    <mergeCell ref="D3:D4"/>
    <mergeCell ref="E3:E4"/>
    <mergeCell ref="F3:F4"/>
    <mergeCell ref="G3:G4"/>
    <mergeCell ref="L3:L4"/>
    <mergeCell ref="Q3:Q4"/>
  </mergeCells>
  <phoneticPr fontId="8" type="noConversion"/>
  <pageMargins left="0.43263888888888902" right="0.47222222222222199" top="0.75138888888888899" bottom="0.75138888888888899" header="0.29861111111111099" footer="0.29861111111111099"/>
  <pageSetup paperSize="9" scale="9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改扩</vt:lpstr>
      <vt:lpstr>改扩!Print_Area</vt:lpstr>
      <vt:lpstr>改扩!Print_Titles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张念</cp:lastModifiedBy>
  <dcterms:created xsi:type="dcterms:W3CDTF">2020-08-31T06:51:00Z</dcterms:created>
  <dcterms:modified xsi:type="dcterms:W3CDTF">2020-09-15T07:28:05Z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