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<sst xmlns="http://schemas.openxmlformats.org/spreadsheetml/2006/main" count="67" uniqueCount="56">
  <si>
    <r>
      <rPr>
        <sz val="22"/>
        <rFont val="方正小标宋_GBK"/>
        <charset val="134"/>
      </rPr>
      <t>云阳县</t>
    </r>
    <r>
      <rPr>
        <sz val="22"/>
        <rFont val="Times New Roman"/>
        <charset val="134"/>
      </rPr>
      <t>2023</t>
    </r>
    <r>
      <rPr>
        <sz val="22"/>
        <rFont val="方正小标宋_GBK"/>
        <charset val="134"/>
      </rPr>
      <t>年新组建农机专业合作社项目评审结果公示表</t>
    </r>
  </si>
  <si>
    <t>序号</t>
  </si>
  <si>
    <t>项目名称</t>
  </si>
  <si>
    <t>项目业主</t>
  </si>
  <si>
    <t>责任主体</t>
  </si>
  <si>
    <t>主管
部门</t>
  </si>
  <si>
    <t>项目类别</t>
  </si>
  <si>
    <t>建设
性质</t>
  </si>
  <si>
    <t>建设
年限</t>
  </si>
  <si>
    <t>建设地点</t>
  </si>
  <si>
    <t>建设内容及规模</t>
  </si>
  <si>
    <t>财政资金补助环节及标准</t>
  </si>
  <si>
    <t>总投资</t>
  </si>
  <si>
    <t>补助资金（万元）</t>
  </si>
  <si>
    <t>业主自筹</t>
  </si>
  <si>
    <t>绩效目标</t>
  </si>
  <si>
    <t>监管责任
单位</t>
  </si>
  <si>
    <t>备注</t>
  </si>
  <si>
    <t>补助总额</t>
  </si>
  <si>
    <t>农机购置补贴</t>
  </si>
  <si>
    <t>财政补助资金</t>
  </si>
  <si>
    <t>云阳县2023年盘龙街道新建农机专业合作社项目</t>
  </si>
  <si>
    <t>云阳县振岳农机专业合作社</t>
  </si>
  <si>
    <t>盘龙街道办事处</t>
  </si>
  <si>
    <t>农业农村委</t>
  </si>
  <si>
    <t>新建农机专业合作社</t>
  </si>
  <si>
    <t>新建</t>
  </si>
  <si>
    <t>盘龙街道旺龙村</t>
  </si>
  <si>
    <t>1.购置WD704kG4拖拉机1台。          2.购买旋耕机1台。                      3.购买沃德牌履带自走全喂入式谷物联合收割机4LZ-6.0MEQ 1台。              4.购买5H--10谷物烘干机1台。           5.购买杂粮割台1套。                   6.购买大疆T50植保无人机1台。           7.新建150m2钢结构机棚库1栋。</t>
  </si>
  <si>
    <t>1.购置WD704kG4拖拉机1台需投资8.2万元，享农机购置补贴1.22万元，申请财政补助1.83万元，自筹资金5.15万元。
2.购买旋耕机1台需投资0.63万元，享农机购置补贴0.11万元，申请财政补助0.165万元，自筹资金0.355万元。
3.购买沃德牌履带自走全喂入式谷物联合收割机4LZ-6.0MEQ，25马力收割机1台需投资13.8万元，享农机购置补贴3.03万元，申请财政补助4.545万元，自筹资金6.225万元。
4.购买5H--10混流式谷物烘干机1台需投资9万元，享农机购置补贴2.26万元，申请财政补助3.39万元，自筹资金3.35万元。
5.杂粮割台1套投资3.6万元，申请财政补助3万元,自筹资金0.6万元。
6.大疆T50植保无人机1台，投资6.3万元,享农机购置补贴1.2万元，申请财政补助1.8万元，自筹资金3.3万元。
7.新建150m2钢结构机棚库一栋投资14万元,申请财政补助7万元，自筹资金7万元。</t>
  </si>
  <si>
    <t>项目实施后，合作社能向周边农户提供机耕、机防、机收、烘干服务，带动周边农户增加收入1000元以上。</t>
  </si>
  <si>
    <t>云阳县2023年人和街道新建农机专业合作社项目</t>
  </si>
  <si>
    <t>云阳县秋实农机专业合作社</t>
  </si>
  <si>
    <t>人和街道办事处</t>
  </si>
  <si>
    <t>云阳县农业农村委员会</t>
  </si>
  <si>
    <t xml:space="preserve">
人和街道桃园社区</t>
  </si>
  <si>
    <t>1.购置WD704k拖拉机1台。
2.购买1GQN-190Z旋耕机1台。
3.购买沃德牌履带自走全喂入式谷物联合收割机4LZ-6.0MEQ，常柴国四125马力收割机台1台。
4.购买5H—10谷物烘干机1台。
5.杂粮割台1套。
6.全喂入大豆复合种植收获机4LZ-1.0A(G4)1台。
7.沃得插秧机（柴油）2ZGF-6E1台。
8.大疆T20B植保无人机1台。
9.新建150m2钢结构机棚库一栋。</t>
  </si>
  <si>
    <t>1.购置WD704k拖拉机1台需投资8.2万元，享农机购置补贴1.22万元，申请财政补助1.83万元。
2.购买圣和旋耕机1台需投资0.63万元，享农机购置补贴0.11万元，申请财政补助0.165万元。
3.购买沃德牌履带自走全喂入式谷物联合收割机4LZ-6.0MEQ，常柴国四125马力收割机1台需投资13.8万元，享农机购置补贴3.03万元，申请财政补助4.545万元。
4.购买5HX—10谷物烘干机1台需投资9万元，享农机购置补贴2.26万元，申请财政补助3.39万元。
5.杂粮割台1套投资4万元，申请财政补助3万元。
6.购买全喂入大豆复合种植收获机4LZ-1.0A(G4)1台投资4.38万元。享农机购置补贴1.61万元，申请财政补助2.415万元。
7.购买沃得插秧机（柴油）2ZGF-6E1台投资9万元。享农机购置补贴3万元，申请财政补助4.5万元。
8.购买大疆T20B植保无人机1台，投资5.3万元,享农机购置补贴0.9万元，申请财政补助1.35万元。
9.新建150m2钢结构机棚库一栋投资14万元，申请财政补助7万元。</t>
  </si>
  <si>
    <t>项目实施后能有效发挥专业合作社的带头作用，农机技术宣传，年开展社会化服务2000 亩/次，提供机耕、烘干服务。实施后合作社年产值将达到60万元，能有效发挥专业合作社的带头作用。使用拖拉机耕作致使致终能保证有效的耕作层，减少水土流失；亩节省劳动成本支出200元以上。</t>
  </si>
  <si>
    <t>2023年渠马镇新建农机专业合作社能力提升项目</t>
  </si>
  <si>
    <t>云阳县采光农机农民专业合作社</t>
  </si>
  <si>
    <t>渠马镇人民政府</t>
  </si>
  <si>
    <t>渠马镇惠龙村</t>
  </si>
  <si>
    <t>1.购买中联重机履带自走式旋耕机1GLZ-230GH(G4)一台。
2.购买久保田手扶插秧机2ZS-4C两台。
3.购买久保田收割机4LZ-5D8(G4)一台。
4.购买大疆3WWDZ-20B植保无人机一台。
5.购买杂粮割台1套。              6.新建150m2以上H型钢结构机棚库。</t>
  </si>
  <si>
    <t>1.新建H型钢结构机棚库150m2，需投资15万元，申请财政补助资金7万元。
2.购买中联重机履带自走式旋耕机1GLZ-230GH(G4)一台，需投资12.8万元，享农机购置补贴1.96万元，申请财政补助资金2.94万元。
3.购买久保田手扶插秧机2ZS-4C两台，需投资4.32万元，享农机购置补贴1.08万元，申请财政补助资金1.62万元。
4.购买久保田收割机4LZ-5D8(G4)一台,需投资21.3万元，享农机购置补贴3.03万元，申请财政补助资金4.545万元。
5.购买大疆3WWDZ-20B植保无人机一台，需投资5.42万元，享农机购置补贴0.9万元，申请财政补助资金1.35万元。
6.配备割幅2.1米杂粮割台1个，需投资4.8万元，申请财政补助资金3万元。</t>
  </si>
  <si>
    <t>为全镇优质稻提供机耕、机收、病虫害防治1000亩次，实施后合作社年产值将达到30万元，减少化肥施用量达3%以上。</t>
  </si>
  <si>
    <t>云阳县2023年大阳镇大树村新建农机专业合作社能力提升项目</t>
  </si>
  <si>
    <t>云阳县富兴农机服务专业合作社</t>
  </si>
  <si>
    <t>大阳镇人民政府</t>
  </si>
  <si>
    <t>县农业农村委</t>
  </si>
  <si>
    <t>大阳镇大树村</t>
  </si>
  <si>
    <t>1.沃得WD704k拖拉机（WD704kG4）1台；                            2.购买圣禾旋耕机（1GQN—190Z）1台；                            3.购买沃得牌履带自走全喂入式谷物联合收割机（4LZ-6.0MEQ）1台；       4.购买大疆T50植保无人机（T50）1台；                            5.购买圆草捆打捆包膜机一体机（9YDB-0.5）1台；                 6.购买久力拓杂粮割台（4YG-5W）1台；                            7.新建150m2以上钢结构机棚库。</t>
  </si>
  <si>
    <t xml:space="preserve">1.购买沃得WD704k拖拉机（WD704kG4）1台需投资8.8万元，享农机购置补贴1.22万元，申请财政补助1.83万元。
2.购买圣禾旋耕机（1GQN—190Z）1台需投资0.63万元，享农机购置补贴0.11万元，申请财政补助0.165万元。
3.购买沃得牌履带自走全喂入式谷物联合收割机（4LZ-6.0MEQ）1台需投资13.8万元，享农机购置补贴3.03万元，申请财政补助4.545万元。
4.购买大疆T50植保无人机（T50）1台需投资6.3万元，享农机购置补贴1.2万元，申请财政补助1.8万元。
5.购买圆草捆打捆包膜机一体机（9YDB-0.5）1台需投资2万元，享农机购置补贴0.55万元，申请财政补助0.825万元。
6.购买久力拓杂粮割台（4YG-5W）1台需投资3.6万元，申请财政补助3万元。
7.新建150m2以上钢结构机棚库投资14.07万元，申请财政补助7万元。
</t>
  </si>
  <si>
    <t>1.430亩宜机化整治土地全程机械化种植粮油；
2.对外年从事粮油作物耕种收防环节社会化服务面积累计1000亩以上；
3.粮油作物耕种收防亩节约劳动成本200元以上。</t>
  </si>
  <si>
    <t>汇总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</si>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</sst>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0"/>
      <name val="方正黑体_GBK"/>
      <charset val="134"/>
    </font>
    <font>
      <sz val="11"/>
      <color rgb="FFFF0000"/>
      <name val="宋体"/>
      <charset val="134"/>
      <scheme val="minor"/>
    </font>
    <font>
      <sz val="16"/>
      <name val="方正黑体_GBK"/>
      <charset val="134"/>
    </font>
    <font>
      <b/>
      <sz val="11"/>
      <color rgb="FFFF0000"/>
      <name val="宋体"/>
      <charset val="134"/>
      <scheme val="minor"/>
    </font>
    <font>
      <sz val="22"/>
      <name val="方正小标宋_GBK"/>
      <charset val="134"/>
    </font>
    <font>
      <sz val="22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3" fillId="26" borderId="11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4" fillId="28" borderId="11" applyNumberFormat="false" applyAlignment="false" applyProtection="false">
      <alignment vertical="center"/>
    </xf>
    <xf numFmtId="0" fontId="26" fillId="26" borderId="12" applyNumberFormat="false" applyAlignment="false" applyProtection="false">
      <alignment vertical="center"/>
    </xf>
    <xf numFmtId="0" fontId="27" fillId="31" borderId="13" applyNumberFormat="false" applyAlignment="false" applyProtection="false">
      <alignment vertical="center"/>
    </xf>
    <xf numFmtId="0" fontId="28" fillId="0" borderId="14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10" borderId="7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true" applyAlignment="true"/>
    <xf numFmtId="0" fontId="1" fillId="0" borderId="0" xfId="0" applyFont="true" applyFill="true" applyAlignment="true">
      <alignment horizontal="center"/>
    </xf>
    <xf numFmtId="0" fontId="0" fillId="0" borderId="0" xfId="0" applyFont="true" applyFill="true" applyAlignment="true">
      <alignment horizontal="left"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horizontal="left"/>
    </xf>
    <xf numFmtId="0" fontId="0" fillId="0" borderId="0" xfId="0" applyFill="true" applyAlignment="true">
      <alignment horizont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left"/>
    </xf>
    <xf numFmtId="0" fontId="5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left"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/>
    </xf>
    <xf numFmtId="0" fontId="8" fillId="0" borderId="1" xfId="0" applyFont="true" applyFill="true" applyBorder="true" applyAlignment="true">
      <alignment horizontal="justify" vertical="center"/>
    </xf>
    <xf numFmtId="0" fontId="8" fillId="0" borderId="1" xfId="0" applyFont="true" applyFill="true" applyBorder="true" applyAlignment="true">
      <alignment horizontal="left" vertical="center"/>
    </xf>
    <xf numFmtId="0" fontId="0" fillId="0" borderId="1" xfId="0" applyFill="true" applyBorder="true" applyAlignment="true"/>
    <xf numFmtId="0" fontId="8" fillId="0" borderId="0" xfId="0" applyFont="true" applyFill="true" applyAlignment="true">
      <alignment horizontal="left"/>
    </xf>
    <xf numFmtId="0" fontId="8" fillId="0" borderId="0" xfId="0" applyFont="true" applyFill="true" applyAlignment="true"/>
    <xf numFmtId="0" fontId="6" fillId="0" borderId="0" xfId="0" applyFont="true" applyFill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justify" vertical="center" wrapText="true"/>
    </xf>
    <xf numFmtId="0" fontId="8" fillId="0" borderId="1" xfId="0" applyFont="true" applyFill="true" applyBorder="true" applyAlignment="true">
      <alignment horizontal="justify" vertical="center" wrapText="true" indent="2"/>
    </xf>
    <xf numFmtId="0" fontId="8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left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>
      <alignment horizontal="center" vertical="center" wrapText="true"/>
    </xf>
    <xf numFmtId="0" fontId="8" fillId="0" borderId="0" xfId="0" applyFont="true" applyFill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left" vertical="center"/>
    </xf>
    <xf numFmtId="0" fontId="0" fillId="0" borderId="1" xfId="0" applyFill="true" applyBorder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zoomScale="85" zoomScaleNormal="85" workbookViewId="0">
      <selection activeCell="J8" sqref="J8"/>
    </sheetView>
  </sheetViews>
  <sheetFormatPr defaultColWidth="9" defaultRowHeight="13.5"/>
  <cols>
    <col min="1" max="1" width="4.125" style="4" customWidth="true"/>
    <col min="2" max="2" width="11.475" style="5" customWidth="true"/>
    <col min="3" max="4" width="8.125" style="6" customWidth="true"/>
    <col min="5" max="5" width="6.5" style="6" customWidth="true"/>
    <col min="6" max="6" width="8.125" style="1" customWidth="true"/>
    <col min="7" max="7" width="4.70833333333333" style="1" customWidth="true"/>
    <col min="8" max="9" width="5.725" style="1" customWidth="true"/>
    <col min="10" max="10" width="27.9416666666667" style="5" customWidth="true"/>
    <col min="11" max="11" width="53.8166666666667" style="5" customWidth="true"/>
    <col min="12" max="12" width="7.2" style="1" customWidth="true"/>
    <col min="13" max="13" width="7.94166666666667" style="1" customWidth="true"/>
    <col min="14" max="14" width="6.75833333333333" style="1" customWidth="true"/>
    <col min="15" max="15" width="8.675" style="1" customWidth="true"/>
    <col min="16" max="16" width="7.05833333333333" style="1" customWidth="true"/>
    <col min="17" max="17" width="14.85" style="5" customWidth="true"/>
    <col min="18" max="18" width="6.025" style="7" customWidth="true"/>
    <col min="19" max="19" width="4.25833333333333" style="1" customWidth="true"/>
    <col min="20" max="16384" width="9" style="1"/>
  </cols>
  <sheetData>
    <row r="1" s="1" customFormat="true" ht="21" spans="1:19">
      <c r="A1" s="8"/>
      <c r="B1" s="8"/>
      <c r="C1" s="9"/>
      <c r="D1" s="9"/>
      <c r="E1" s="9"/>
      <c r="F1" s="9"/>
      <c r="G1" s="9"/>
      <c r="H1" s="9"/>
      <c r="I1" s="9"/>
      <c r="J1" s="9"/>
      <c r="K1" s="25"/>
      <c r="L1" s="26"/>
      <c r="M1" s="26"/>
      <c r="N1" s="26"/>
      <c r="O1" s="26"/>
      <c r="P1" s="26"/>
      <c r="Q1" s="25"/>
      <c r="R1" s="37"/>
      <c r="S1" s="26"/>
    </row>
    <row r="2" s="1" customFormat="true" ht="55" customHeight="true" spans="1:19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27"/>
      <c r="K2" s="27"/>
      <c r="L2" s="11"/>
      <c r="M2" s="11"/>
      <c r="N2" s="11"/>
      <c r="O2" s="11"/>
      <c r="P2" s="11"/>
      <c r="Q2" s="27"/>
      <c r="R2" s="11"/>
      <c r="S2" s="11"/>
    </row>
    <row r="3" s="2" customFormat="true" ht="20.1" customHeight="true" spans="1:19">
      <c r="A3" s="12" t="s">
        <v>1</v>
      </c>
      <c r="B3" s="12" t="s">
        <v>2</v>
      </c>
      <c r="C3" s="12" t="s">
        <v>3</v>
      </c>
      <c r="D3" s="13" t="s">
        <v>4</v>
      </c>
      <c r="E3" s="13" t="s">
        <v>5</v>
      </c>
      <c r="F3" s="12" t="s">
        <v>6</v>
      </c>
      <c r="G3" s="12" t="s">
        <v>7</v>
      </c>
      <c r="H3" s="13" t="s">
        <v>8</v>
      </c>
      <c r="I3" s="12" t="s">
        <v>9</v>
      </c>
      <c r="J3" s="12" t="s">
        <v>10</v>
      </c>
      <c r="K3" s="13" t="s">
        <v>11</v>
      </c>
      <c r="L3" s="12" t="s">
        <v>12</v>
      </c>
      <c r="M3" s="34" t="s">
        <v>13</v>
      </c>
      <c r="N3" s="35"/>
      <c r="O3" s="36"/>
      <c r="P3" s="12" t="s">
        <v>14</v>
      </c>
      <c r="Q3" s="12" t="s">
        <v>15</v>
      </c>
      <c r="R3" s="13" t="s">
        <v>16</v>
      </c>
      <c r="S3" s="12" t="s">
        <v>17</v>
      </c>
    </row>
    <row r="4" s="2" customFormat="true" ht="42" customHeight="true" spans="1:19">
      <c r="A4" s="12"/>
      <c r="B4" s="12"/>
      <c r="C4" s="12"/>
      <c r="D4" s="14"/>
      <c r="E4" s="14"/>
      <c r="F4" s="12"/>
      <c r="G4" s="12"/>
      <c r="H4" s="14"/>
      <c r="I4" s="12"/>
      <c r="J4" s="12"/>
      <c r="K4" s="14"/>
      <c r="L4" s="12"/>
      <c r="M4" s="12" t="s">
        <v>18</v>
      </c>
      <c r="N4" s="12" t="s">
        <v>19</v>
      </c>
      <c r="O4" s="12" t="s">
        <v>20</v>
      </c>
      <c r="P4" s="12"/>
      <c r="Q4" s="12"/>
      <c r="R4" s="14"/>
      <c r="S4" s="12"/>
    </row>
    <row r="5" s="3" customFormat="true" ht="225" customHeight="true" spans="1:19">
      <c r="A5" s="15">
        <v>1</v>
      </c>
      <c r="B5" s="16" t="s">
        <v>21</v>
      </c>
      <c r="C5" s="16" t="s">
        <v>22</v>
      </c>
      <c r="D5" s="16" t="s">
        <v>23</v>
      </c>
      <c r="E5" s="16" t="s">
        <v>24</v>
      </c>
      <c r="F5" s="16" t="s">
        <v>25</v>
      </c>
      <c r="G5" s="16" t="s">
        <v>26</v>
      </c>
      <c r="H5" s="16">
        <v>2023</v>
      </c>
      <c r="I5" s="16" t="s">
        <v>27</v>
      </c>
      <c r="J5" s="16" t="s">
        <v>28</v>
      </c>
      <c r="K5" s="16" t="s">
        <v>29</v>
      </c>
      <c r="L5" s="28">
        <v>55.53</v>
      </c>
      <c r="M5" s="28">
        <v>29.55</v>
      </c>
      <c r="N5" s="28">
        <v>7.82</v>
      </c>
      <c r="O5" s="28">
        <v>21.73</v>
      </c>
      <c r="P5" s="28">
        <v>25.98</v>
      </c>
      <c r="Q5" s="16" t="s">
        <v>30</v>
      </c>
      <c r="R5" s="16" t="s">
        <v>23</v>
      </c>
      <c r="S5" s="19"/>
    </row>
    <row r="6" s="3" customFormat="true" ht="268" customHeight="true" spans="1:19">
      <c r="A6" s="15">
        <v>2</v>
      </c>
      <c r="B6" s="17" t="s">
        <v>31</v>
      </c>
      <c r="C6" s="17" t="s">
        <v>32</v>
      </c>
      <c r="D6" s="17" t="s">
        <v>33</v>
      </c>
      <c r="E6" s="22" t="s">
        <v>34</v>
      </c>
      <c r="F6" s="16" t="s">
        <v>25</v>
      </c>
      <c r="G6" s="23" t="s">
        <v>26</v>
      </c>
      <c r="H6" s="16">
        <v>2023</v>
      </c>
      <c r="I6" s="17" t="s">
        <v>35</v>
      </c>
      <c r="J6" s="29" t="s">
        <v>36</v>
      </c>
      <c r="K6" s="30" t="s">
        <v>37</v>
      </c>
      <c r="L6" s="31">
        <v>67.91</v>
      </c>
      <c r="M6" s="31">
        <v>40.325</v>
      </c>
      <c r="N6" s="31">
        <v>12.13</v>
      </c>
      <c r="O6" s="31">
        <v>28.195</v>
      </c>
      <c r="P6" s="31">
        <v>27.585</v>
      </c>
      <c r="Q6" s="17" t="s">
        <v>38</v>
      </c>
      <c r="R6" s="17" t="s">
        <v>33</v>
      </c>
      <c r="S6" s="38"/>
    </row>
    <row r="7" s="3" customFormat="true" ht="181" customHeight="true" spans="1:19">
      <c r="A7" s="15">
        <v>3</v>
      </c>
      <c r="B7" s="17" t="s">
        <v>39</v>
      </c>
      <c r="C7" s="17" t="s">
        <v>40</v>
      </c>
      <c r="D7" s="18" t="s">
        <v>41</v>
      </c>
      <c r="E7" s="17" t="s">
        <v>34</v>
      </c>
      <c r="F7" s="16" t="s">
        <v>25</v>
      </c>
      <c r="G7" s="23" t="s">
        <v>26</v>
      </c>
      <c r="H7" s="16">
        <v>2023</v>
      </c>
      <c r="I7" s="17" t="s">
        <v>42</v>
      </c>
      <c r="J7" s="17" t="s">
        <v>43</v>
      </c>
      <c r="K7" s="17" t="s">
        <v>44</v>
      </c>
      <c r="L7" s="31">
        <v>63.64</v>
      </c>
      <c r="M7" s="31">
        <v>27.425</v>
      </c>
      <c r="N7" s="31">
        <v>6.97</v>
      </c>
      <c r="O7" s="31">
        <v>20.455</v>
      </c>
      <c r="P7" s="31">
        <v>36.215</v>
      </c>
      <c r="Q7" s="17" t="s">
        <v>45</v>
      </c>
      <c r="R7" s="18" t="s">
        <v>41</v>
      </c>
      <c r="S7" s="19"/>
    </row>
    <row r="8" s="1" customFormat="true" ht="210" customHeight="true" spans="1:19">
      <c r="A8" s="15">
        <v>4</v>
      </c>
      <c r="B8" s="19" t="s">
        <v>46</v>
      </c>
      <c r="C8" s="19" t="s">
        <v>47</v>
      </c>
      <c r="D8" s="19" t="s">
        <v>48</v>
      </c>
      <c r="E8" s="19" t="s">
        <v>49</v>
      </c>
      <c r="F8" s="16" t="s">
        <v>25</v>
      </c>
      <c r="G8" s="19" t="s">
        <v>26</v>
      </c>
      <c r="H8" s="16">
        <v>2023</v>
      </c>
      <c r="I8" s="19" t="s">
        <v>50</v>
      </c>
      <c r="J8" s="19" t="s">
        <v>51</v>
      </c>
      <c r="K8" s="19" t="s">
        <v>52</v>
      </c>
      <c r="L8" s="32">
        <f>8.8+0.63+13.8+6.3+2+3.6+14.07</f>
        <v>49.2</v>
      </c>
      <c r="M8" s="32">
        <v>25.275</v>
      </c>
      <c r="N8" s="32">
        <f>1.22+0.11+3.03+1.2+0.55</f>
        <v>6.11</v>
      </c>
      <c r="O8" s="32">
        <f>1.83+0.165+4.545+1.8+0.825+3+7</f>
        <v>19.165</v>
      </c>
      <c r="P8" s="32">
        <f>L8-M8</f>
        <v>23.925</v>
      </c>
      <c r="Q8" s="19" t="s">
        <v>53</v>
      </c>
      <c r="R8" s="19" t="s">
        <v>48</v>
      </c>
      <c r="S8" s="39"/>
    </row>
    <row r="9" s="1" customFormat="true" ht="27.95" customHeight="true" spans="1:19">
      <c r="A9" s="20"/>
      <c r="B9" s="20" t="s">
        <v>54</v>
      </c>
      <c r="C9" s="21" t="s">
        <v>55</v>
      </c>
      <c r="D9" s="21"/>
      <c r="E9" s="21"/>
      <c r="F9" s="24"/>
      <c r="G9" s="24"/>
      <c r="H9" s="24"/>
      <c r="I9" s="24"/>
      <c r="J9" s="33"/>
      <c r="K9" s="33"/>
      <c r="L9" s="24"/>
      <c r="M9" s="24"/>
      <c r="N9" s="24"/>
      <c r="O9" s="20">
        <f>SUM(O5:O8)</f>
        <v>89.545</v>
      </c>
      <c r="P9" s="24"/>
      <c r="Q9" s="33"/>
      <c r="R9" s="40"/>
      <c r="S9" s="24"/>
    </row>
  </sheetData>
  <mergeCells count="20">
    <mergeCell ref="A1:B1"/>
    <mergeCell ref="C1:J1"/>
    <mergeCell ref="A2:S2"/>
    <mergeCell ref="M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P3:P4"/>
    <mergeCell ref="Q3:Q4"/>
    <mergeCell ref="R3:R4"/>
    <mergeCell ref="S3:S4"/>
  </mergeCells>
  <pageMargins left="0.357638888888889" right="0.161111111111111" top="1" bottom="1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2023-06-25T15:25:00Z</dcterms:created>
  <dcterms:modified xsi:type="dcterms:W3CDTF">2023-06-26T15:42:21Z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638D2DF3AD324A618488A674CAC47BCF</vt:lpwstr>
  </property>
  <property fmtid="{D5CDD505-2E9C-101B-9397-08002B2CF9AE}" pid="3" name="KSOProductBuildVer">
    <vt:lpwstr>2052-11.8.2.10125</vt:lpwstr>
  </property>
</Properties>
</file>